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4CA1B700-094F-4916-A45F-F420A4A20AE6}" xr6:coauthVersionLast="45" xr6:coauthVersionMax="45" xr10:uidLastSave="{00000000-0000-0000-0000-000000000000}"/>
  <workbookProtection workbookAlgorithmName="SHA-512" workbookHashValue="9HuwD4+/nZu/EBznCCfCIDGaFKfFJ11Vv2zRV2aYWe+Dy9H/HdlNgKhw/GPdXYgvQWT+8s/Cdn/OUrrHhjv2hw==" workbookSaltValue="+9dJrxrYHbb5M4c3J5O5AA==" workbookSpinCount="100000" lockStructure="1"/>
  <bookViews>
    <workbookView xWindow="-108" yWindow="-108" windowWidth="23256" windowHeight="12576" activeTab="2" xr2:uid="{00000000-000D-0000-FFFF-FFFF00000000}"/>
  </bookViews>
  <sheets>
    <sheet name="Tony Shankle" sheetId="2" r:id="rId1"/>
    <sheet name="Dennis Dean 338" sheetId="8" r:id="rId2"/>
    <sheet name="Dennis Dean" sheetId="3" r:id="rId3"/>
    <sheet name="David White" sheetId="4" r:id="rId4"/>
    <sheet name="Ken Faulk" sheetId="5" r:id="rId5"/>
    <sheet name="Greg Micklow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2" l="1"/>
  <c r="K27" i="2"/>
  <c r="L18" i="2"/>
  <c r="K18" i="2"/>
  <c r="L105" i="3"/>
  <c r="K105" i="3"/>
  <c r="L84" i="3"/>
  <c r="K84" i="3"/>
  <c r="M57" i="4"/>
  <c r="L57" i="4"/>
  <c r="M40" i="4"/>
  <c r="L40" i="4"/>
  <c r="L59" i="5"/>
  <c r="K59" i="5"/>
  <c r="L41" i="5"/>
  <c r="K41" i="5"/>
  <c r="F202" i="5" l="1"/>
  <c r="C202" i="5"/>
  <c r="F185" i="5"/>
  <c r="C185" i="5"/>
  <c r="H184" i="5"/>
  <c r="G184" i="5"/>
  <c r="F184" i="5" s="1"/>
  <c r="E184" i="5"/>
  <c r="D184" i="5"/>
  <c r="F169" i="5"/>
  <c r="C169" i="5"/>
  <c r="H168" i="5"/>
  <c r="G168" i="5"/>
  <c r="E168" i="5"/>
  <c r="D168" i="5"/>
  <c r="C168" i="5" s="1"/>
  <c r="F153" i="5"/>
  <c r="C153" i="5"/>
  <c r="H151" i="5"/>
  <c r="G151" i="5"/>
  <c r="F151" i="5" s="1"/>
  <c r="E151" i="5"/>
  <c r="D151" i="5"/>
  <c r="F150" i="5"/>
  <c r="C150" i="5"/>
  <c r="F136" i="5"/>
  <c r="C136" i="5"/>
  <c r="H134" i="5"/>
  <c r="G134" i="5"/>
  <c r="E134" i="5"/>
  <c r="D134" i="5"/>
  <c r="F133" i="5"/>
  <c r="C133" i="5"/>
  <c r="F119" i="5"/>
  <c r="C119" i="5"/>
  <c r="H117" i="5"/>
  <c r="G117" i="5"/>
  <c r="E117" i="5"/>
  <c r="D117" i="5"/>
  <c r="C117" i="5" s="1"/>
  <c r="F116" i="5"/>
  <c r="C116" i="5"/>
  <c r="F102" i="5"/>
  <c r="C102" i="5"/>
  <c r="H101" i="5"/>
  <c r="G101" i="5"/>
  <c r="E101" i="5"/>
  <c r="D101" i="5"/>
  <c r="F100" i="5"/>
  <c r="C100" i="5"/>
  <c r="F55" i="5"/>
  <c r="C55" i="5"/>
  <c r="F40" i="5"/>
  <c r="C40" i="5"/>
  <c r="F168" i="5" l="1"/>
  <c r="C101" i="5"/>
  <c r="C151" i="5"/>
  <c r="F101" i="5"/>
  <c r="F117" i="5"/>
  <c r="C184" i="5"/>
  <c r="F134" i="5"/>
  <c r="C134" i="5"/>
  <c r="G229" i="4"/>
  <c r="C229" i="4"/>
  <c r="G214" i="4"/>
  <c r="C214" i="4"/>
  <c r="G307" i="2" l="1"/>
  <c r="C307" i="2"/>
  <c r="G293" i="2"/>
  <c r="C293" i="2"/>
  <c r="G279" i="2"/>
  <c r="C279" i="2"/>
  <c r="G265" i="2"/>
  <c r="C265" i="2"/>
  <c r="G251" i="2"/>
  <c r="C251" i="2"/>
  <c r="G237" i="2"/>
  <c r="C237" i="2"/>
  <c r="G220" i="2"/>
  <c r="C220" i="2"/>
  <c r="G205" i="2"/>
  <c r="C205" i="2"/>
  <c r="G190" i="2"/>
  <c r="C190" i="2"/>
  <c r="G175" i="2"/>
  <c r="C175" i="2"/>
  <c r="G199" i="4"/>
  <c r="C199" i="4"/>
  <c r="G184" i="4"/>
  <c r="C184" i="4"/>
  <c r="G169" i="4"/>
  <c r="C169" i="4"/>
  <c r="G154" i="4" l="1"/>
  <c r="C154" i="4"/>
  <c r="G139" i="4"/>
  <c r="C139" i="4"/>
  <c r="G160" i="2" l="1"/>
  <c r="C160" i="2"/>
  <c r="G145" i="2"/>
  <c r="C145" i="2"/>
  <c r="C85" i="2"/>
  <c r="G130" i="2"/>
  <c r="C130" i="2"/>
  <c r="G115" i="2"/>
  <c r="C115" i="2"/>
  <c r="G100" i="2"/>
  <c r="C100" i="2"/>
  <c r="G85" i="2"/>
  <c r="C94" i="4"/>
  <c r="G124" i="4"/>
  <c r="C124" i="4"/>
  <c r="G109" i="4"/>
  <c r="C109" i="4"/>
  <c r="G94" i="4"/>
  <c r="G79" i="4" l="1"/>
  <c r="G64" i="4"/>
  <c r="C79" i="4"/>
  <c r="C64" i="4"/>
  <c r="C49" i="4"/>
  <c r="G34" i="4"/>
  <c r="C34" i="4"/>
  <c r="G70" i="2"/>
  <c r="G55" i="2"/>
  <c r="C70" i="2"/>
  <c r="C55" i="2"/>
  <c r="G40" i="2"/>
  <c r="C40" i="2"/>
  <c r="G25" i="2"/>
  <c r="C25" i="2"/>
</calcChain>
</file>

<file path=xl/sharedStrings.xml><?xml version="1.0" encoding="utf-8"?>
<sst xmlns="http://schemas.openxmlformats.org/spreadsheetml/2006/main" count="1342" uniqueCount="437">
  <si>
    <t>6mm Shankle</t>
  </si>
  <si>
    <t>S&amp;B large primers, seated .005"</t>
  </si>
  <si>
    <t>Shoulder bump to first fire form data point, 1.662"</t>
  </si>
  <si>
    <t>Norma brass, weight sorted, trim 2.023"</t>
  </si>
  <si>
    <t>Reloading Information</t>
  </si>
  <si>
    <t xml:space="preserve">Annealed </t>
  </si>
  <si>
    <t>Non Annealed</t>
  </si>
  <si>
    <t>1st firing after fire forming</t>
  </si>
  <si>
    <t>Avg. Velocity</t>
  </si>
  <si>
    <t>ES</t>
  </si>
  <si>
    <t>Group 1000 yards</t>
  </si>
  <si>
    <t>Verticle 1000 yards</t>
  </si>
  <si>
    <t>Shot 1</t>
  </si>
  <si>
    <t>Shot 2</t>
  </si>
  <si>
    <t>Shot 3</t>
  </si>
  <si>
    <t>Shot 4</t>
  </si>
  <si>
    <t>Shot 5</t>
  </si>
  <si>
    <t>Group #1 on 10/7/2019</t>
  </si>
  <si>
    <t>Group #2 on 10/7/2019</t>
  </si>
  <si>
    <t>Group #3 on 10/8/2019</t>
  </si>
  <si>
    <t>Group #4 on 10/8/2019</t>
  </si>
  <si>
    <t>NA</t>
  </si>
  <si>
    <t>Anneal settings not correct</t>
  </si>
  <si>
    <t>6mm BRA</t>
  </si>
  <si>
    <t>6..62</t>
  </si>
  <si>
    <t>10/8/2019 Endurance Test</t>
  </si>
  <si>
    <t>Annealed went 44 firings before case head seperation</t>
  </si>
  <si>
    <t>Un Annealed went 16 firings before case buldged and would not chamber.</t>
  </si>
  <si>
    <t>100 new Lapua cases were weight sorted    127.32 grains lowest to 128.98 grains highest</t>
  </si>
  <si>
    <t>50 used for testing weighed 127.60 grains to 128.10 grains</t>
  </si>
  <si>
    <t>All cases were ran through Harrells full length sizing die with .267 neck bushing before fire forming</t>
  </si>
  <si>
    <t>All cases were fire formed with 29.8 gr Varget , CCI 450 primers , and Berger 105 VLD H</t>
  </si>
  <si>
    <t>After fire forming cases were wiped clean with Ballistol and primers removed and pockets cleaned</t>
  </si>
  <si>
    <t>50 cases were annealed with AMP Annealer and 50 were not</t>
  </si>
  <si>
    <t>All cases were full length sized with Harrells die and .267 neck bushing</t>
  </si>
  <si>
    <t>All cases were trimmed to 1.551 oal chamfered inside and out, deburred and necks brushed with nylon brush</t>
  </si>
  <si>
    <t>All cases were primed with CCI 450 primers until seated</t>
  </si>
  <si>
    <t>All cases were charged with 30.7gr of H4895.  Powder was  weighed on a Redding beam scale to + or - a single kernel</t>
  </si>
  <si>
    <t>105 Berger Hybrids were seated .015 off touch using a Wilson chamber type bullet seating die with micrometer top and an Arbor press</t>
  </si>
  <si>
    <t>Rifle used was Remington 700 with PTG bolt, Jewell trigger 3 oz. , Kreiger  HV 6mm barrel 28’’ long, 7.5 twist, .237 bore.</t>
  </si>
  <si>
    <t>Stock is a Stocky’s LRT with aluminum Accu block, Harris bipod and Protektor rear bag, Harrells tuner brake</t>
  </si>
  <si>
    <t>2nd firing after fire forming</t>
  </si>
  <si>
    <t>n/a</t>
  </si>
  <si>
    <t>Horizontal 1000 yards</t>
  </si>
  <si>
    <t>3rd firing after fire forming</t>
  </si>
  <si>
    <t>Group # 5 on 10/29/2019 Morning Session</t>
  </si>
  <si>
    <t>Group # 6 on 10/29/2019 Morning Session</t>
  </si>
  <si>
    <t>Group # 7 on 10/29/2019 Evening Session</t>
  </si>
  <si>
    <t>Group # 8 on 10/29/2019 Evening Session</t>
  </si>
  <si>
    <t>primer:</t>
  </si>
  <si>
    <t>Peterson</t>
  </si>
  <si>
    <t>7/300 WSM</t>
  </si>
  <si>
    <t>Brass, bullets, powder, and primers each come from a single lot</t>
  </si>
  <si>
    <t>Weight sort 100 pieces of brass into two 50-case groups (discard any &gt; plus or minus 0.5 grain of group median)</t>
  </si>
  <si>
    <t>Fireform all brass using same loading process as below</t>
  </si>
  <si>
    <t>Decap with Lee Universal Decapper Die</t>
  </si>
  <si>
    <t>Clean id of neck with nylon brush on Frankford Brass Prep</t>
  </si>
  <si>
    <t>Clean od of neck with 0000 steel wool</t>
  </si>
  <si>
    <t>Clean primer pocket with Frankford Brass Prep</t>
  </si>
  <si>
    <t>Anneal with AMP using Aztec code </t>
  </si>
  <si>
    <t>Lube case with Imperial Sizing Die Wax</t>
  </si>
  <si>
    <t>Body size with Redding body die</t>
  </si>
  <si>
    <t>Use cloth to remove sizing die from case</t>
  </si>
  <si>
    <t>Trim case length with WFT trimmer</t>
  </si>
  <si>
    <t>Neck size with Redding bushing die </t>
  </si>
  <si>
    <t>Expand neck with Sinclair expander mandrel .2825</t>
  </si>
  <si>
    <t>Chamfer, debur, and brush neck</t>
  </si>
  <si>
    <t>Clean primer pocket</t>
  </si>
  <si>
    <t>Prime with S&amp;B large rifle primer</t>
  </si>
  <si>
    <t>Charge with 66.4 grains H1000 using Autotrickler </t>
  </si>
  <si>
    <t>Seat Berger 195 EOL Elite Hunter base to ogive length (BTO) of 2.386 (off 0.015)</t>
  </si>
  <si>
    <t>Measure Base to Ogive (BTO) of all rounds (reject as foulers any &gt; plus or minus 0.002 inch)</t>
  </si>
  <si>
    <t>Measure concentricity of 10% sample for concentricity &gt; 0.0015 inch</t>
  </si>
  <si>
    <t>If any rounds fail, then check all rounds and reject as foulers any &gt; 0.0015 inch</t>
  </si>
  <si>
    <t>4th firing after fire forming</t>
  </si>
  <si>
    <t>Group # 5 on 10/27/2019</t>
  </si>
  <si>
    <t>Group # 6 on 10/27/2019</t>
  </si>
  <si>
    <t>New Rifle</t>
  </si>
  <si>
    <t>Last Test Old Rifle</t>
  </si>
  <si>
    <t>Group # 7 on 10/29/2019 Morning Session</t>
  </si>
  <si>
    <t>Group # 8 on 10/29/2019 Morning Session</t>
  </si>
  <si>
    <t>Group # 9 on 10/29/2019 Evening Session</t>
  </si>
  <si>
    <t>Group # 10 on 10/29/2019 Evening Session</t>
  </si>
  <si>
    <t xml:space="preserve">Group # 8 on 11/02/2019 </t>
  </si>
  <si>
    <t>5th firing after fire forming</t>
  </si>
  <si>
    <t>Horizontal 600 yards</t>
  </si>
  <si>
    <t>6th firing after fire forming</t>
  </si>
  <si>
    <t xml:space="preserve">Group # 9 on 11/04/2019 </t>
  </si>
  <si>
    <t xml:space="preserve">Group # 10 on 11/05/2019 </t>
  </si>
  <si>
    <t>7th firing after fire forming</t>
  </si>
  <si>
    <t>Horizontal 100 yards</t>
  </si>
  <si>
    <t xml:space="preserve">Group # 11 on 11/06/2019 </t>
  </si>
  <si>
    <t>8th firing after fire forming</t>
  </si>
  <si>
    <t xml:space="preserve">Group # 12 on 11/06/2019 </t>
  </si>
  <si>
    <t>9th firing after fire forming</t>
  </si>
  <si>
    <t>Note: Velocities shown in red may be case anomalies. Same cases produced anomalies in different test and loadings.</t>
  </si>
  <si>
    <t>Group # 11 on 11/02/2019</t>
  </si>
  <si>
    <t xml:space="preserve">Group # 12 on 11/02/2019 </t>
  </si>
  <si>
    <t xml:space="preserve">Group # 13 on 11/04/2019 </t>
  </si>
  <si>
    <t xml:space="preserve">Group # 14 on 11/04/2019 </t>
  </si>
  <si>
    <t xml:space="preserve">Group # 15 on 11/05/2019 </t>
  </si>
  <si>
    <t>Group 125 yards</t>
  </si>
  <si>
    <t xml:space="preserve">Group # 16 on 11/05/2019 </t>
  </si>
  <si>
    <t xml:space="preserve">Group # 17 on 11/05/2019 </t>
  </si>
  <si>
    <t>Die Change</t>
  </si>
  <si>
    <t xml:space="preserve">Group # 18 on 11/05/2019 </t>
  </si>
  <si>
    <t xml:space="preserve">Group # 19 on 11/05/2019 </t>
  </si>
  <si>
    <t xml:space="preserve">Group # 20 on 11/05/2019 </t>
  </si>
  <si>
    <t>10th firing after fire forming</t>
  </si>
  <si>
    <t>Cleaned Rifle</t>
  </si>
  <si>
    <t>Case #</t>
  </si>
  <si>
    <t xml:space="preserve">Group # 13 on 11/07/2019 </t>
  </si>
  <si>
    <t xml:space="preserve">Group # 14 on 11/07/2019 </t>
  </si>
  <si>
    <t>11th firing after fire forming</t>
  </si>
  <si>
    <t>H4831SC powder, 47.80 gr, weighed to .02 gr</t>
  </si>
  <si>
    <t>Barts 103 Dominator bullet, pressure ring .2434".</t>
  </si>
  <si>
    <t>Bullet seated 2.2680" or .005" jump</t>
  </si>
  <si>
    <t>Whidden Custom Dies changed to Lee Collet and Redding Seater</t>
  </si>
  <si>
    <t>Group</t>
  </si>
  <si>
    <t>FPS</t>
  </si>
  <si>
    <t>1.6 moa</t>
  </si>
  <si>
    <t>0.674 moa</t>
  </si>
  <si>
    <t>0.65 moa</t>
  </si>
  <si>
    <t>1.125 moa</t>
  </si>
  <si>
    <t>0.48 moa</t>
  </si>
  <si>
    <t>0.58 moa</t>
  </si>
  <si>
    <t>1.2 moa</t>
  </si>
  <si>
    <t>0.54 moa</t>
  </si>
  <si>
    <t>1.0 moa</t>
  </si>
  <si>
    <t>0.375 moa</t>
  </si>
  <si>
    <t>0.83 moa</t>
  </si>
  <si>
    <t>0.22 moa</t>
  </si>
  <si>
    <t>0.621 moa</t>
  </si>
  <si>
    <t>0.42 moa</t>
  </si>
  <si>
    <t>0.752 moa</t>
  </si>
  <si>
    <t>0.251 moa</t>
  </si>
  <si>
    <t>0.84 moa</t>
  </si>
  <si>
    <t>0.452 moa</t>
  </si>
  <si>
    <t>0.755 moa</t>
  </si>
  <si>
    <t>0.093 moa</t>
  </si>
  <si>
    <t>0.776 moa</t>
  </si>
  <si>
    <t>0.364 moa</t>
  </si>
  <si>
    <t>0.56 moa</t>
  </si>
  <si>
    <t>End of verticals measurements.</t>
  </si>
  <si>
    <t>0.43 moa</t>
  </si>
  <si>
    <t>0.3 moa</t>
  </si>
  <si>
    <t>0.57 moa</t>
  </si>
  <si>
    <t>0.45 moa</t>
  </si>
  <si>
    <t>0.656 moa</t>
  </si>
  <si>
    <t>0.35 moa</t>
  </si>
  <si>
    <t>0.468 moa</t>
  </si>
  <si>
    <t>0.543 moa</t>
  </si>
  <si>
    <t>0.737 moa</t>
  </si>
  <si>
    <t>0.462 moa</t>
  </si>
  <si>
    <t>0.5 moa</t>
  </si>
  <si>
    <t>0.25 moa</t>
  </si>
  <si>
    <t>0.458 moa</t>
  </si>
  <si>
    <t>0.239 moa</t>
  </si>
  <si>
    <t>Start of statistics</t>
  </si>
  <si>
    <t>Average annealed vertical = 0.397 moa</t>
  </si>
  <si>
    <t>Average unannealed vertical = 0.357 moa</t>
  </si>
  <si>
    <t>Average annealed ES = 6.57 fps</t>
  </si>
  <si>
    <t>Average unannealed ES = 7.285 fps</t>
  </si>
  <si>
    <r>
      <t xml:space="preserve">Average unannealed vertical  groups </t>
    </r>
    <r>
      <rPr>
        <b/>
        <sz val="11"/>
        <color rgb="FFFF0000"/>
        <rFont val="Calibri"/>
        <family val="2"/>
        <scheme val="minor"/>
      </rPr>
      <t>9 - 14</t>
    </r>
    <r>
      <rPr>
        <b/>
        <sz val="11"/>
        <color theme="1"/>
        <rFont val="Calibri"/>
        <family val="2"/>
        <scheme val="minor"/>
      </rPr>
      <t xml:space="preserve"> = 0.78 moa</t>
    </r>
  </si>
  <si>
    <r>
      <t xml:space="preserve">Average annealed vertical groups </t>
    </r>
    <r>
      <rPr>
        <b/>
        <sz val="11"/>
        <color rgb="FFFF0000"/>
        <rFont val="Calibri"/>
        <family val="2"/>
        <scheme val="minor"/>
      </rPr>
      <t>9 - 14</t>
    </r>
    <r>
      <rPr>
        <b/>
        <sz val="11"/>
        <color theme="1"/>
        <rFont val="Calibri"/>
        <family val="2"/>
        <scheme val="minor"/>
      </rPr>
      <t xml:space="preserve"> = 0.8075 moa</t>
    </r>
  </si>
  <si>
    <t>Average annealed group = 0.3 moa</t>
  </si>
  <si>
    <t>Average unannealed group = 0.717 moa</t>
  </si>
  <si>
    <t>Average annealed ES = 17.75 fps</t>
  </si>
  <si>
    <t>Average unannealed ES = 22.08 fps</t>
  </si>
  <si>
    <t>rifle:</t>
  </si>
  <si>
    <t>Tikka T3X Tac A1</t>
  </si>
  <si>
    <t>stock:</t>
  </si>
  <si>
    <t>chassis (factory)</t>
  </si>
  <si>
    <t>scope:</t>
  </si>
  <si>
    <t>Night Force ATACR  5-25 x56 F1 MOA</t>
  </si>
  <si>
    <t>bipod:</t>
  </si>
  <si>
    <t>Atlas BT 10 w/spikes</t>
  </si>
  <si>
    <t>rear support:</t>
  </si>
  <si>
    <t>Protektor tracker</t>
  </si>
  <si>
    <t>caliber:</t>
  </si>
  <si>
    <t>6.5mm</t>
  </si>
  <si>
    <t>cartridge:</t>
  </si>
  <si>
    <t>Creedmoor</t>
  </si>
  <si>
    <t>twist:</t>
  </si>
  <si>
    <t>1 in 8</t>
  </si>
  <si>
    <t>Barrel:</t>
  </si>
  <si>
    <t>24" hammer forged 4 land (factory)</t>
  </si>
  <si>
    <t>rounds fired:</t>
  </si>
  <si>
    <t>trigger:</t>
  </si>
  <si>
    <t>2 stage (factory)</t>
  </si>
  <si>
    <t>case:</t>
  </si>
  <si>
    <t>S&amp;B large rifle</t>
  </si>
  <si>
    <t>powder:</t>
  </si>
  <si>
    <t>H4350</t>
  </si>
  <si>
    <t>projectile:</t>
  </si>
  <si>
    <t>Sierra Match King</t>
  </si>
  <si>
    <t>reload process</t>
  </si>
  <si>
    <t>case</t>
  </si>
  <si>
    <t>1.Wipe neck and shoulder with microfibre cloth, and inspect for damage.</t>
  </si>
  <si>
    <t>2. Anneal with AMP, on Aztek setting 0149</t>
  </si>
  <si>
    <t>3. Lube cases (Hornady one shot)</t>
  </si>
  <si>
    <t>4. Size and remove primer on Whidden custom full length sizing die (no expander ball). Shoulder bump .0005"-.001"</t>
  </si>
  <si>
    <t>5. Size case mouth on expander mandrel .263" dia. (21st Century).</t>
  </si>
  <si>
    <t>6. Wipe case exterior with microfibre cloth</t>
  </si>
  <si>
    <t>7. Clean primer pocket, brush case neck inside, trim to length (1.910"), chamfer/debur neck (Frankford Arsenal)</t>
  </si>
  <si>
    <t>8. Seat new primer to -.004" (Frankford Arsenal).</t>
  </si>
  <si>
    <t>loading</t>
  </si>
  <si>
    <t>1. Place cases in loading block</t>
  </si>
  <si>
    <t>2. Throw rough load into powder pan (Lee powder measure)</t>
  </si>
  <si>
    <t>3. finish weigh to 42.23gr (+/-.01gr) on AND FX120i, with auto trickler</t>
  </si>
  <si>
    <t>4. hand set 140gr SMK on cases</t>
  </si>
  <si>
    <t>5. Seat bullets to 2.383" (+/-.0005") BTO with Whidden custom micrometer seater die.</t>
  </si>
  <si>
    <t>6. Check runout (+/-.001" max) on Sinclair runout guage.</t>
  </si>
  <si>
    <t xml:space="preserve">Group # 9 on 11/2/2019 </t>
  </si>
  <si>
    <t>Group # 10 on 11/2/2019</t>
  </si>
  <si>
    <t>Group # 11 on 11/4/2019</t>
  </si>
  <si>
    <t>na</t>
  </si>
  <si>
    <t>Group # 12 on 11/4/2019</t>
  </si>
  <si>
    <t>Group # 13 on 11/6/2019</t>
  </si>
  <si>
    <t>Group # 14 on 11/6/2019</t>
  </si>
  <si>
    <t>Group # 15 on 11/11/2019</t>
  </si>
  <si>
    <t>Group # 16 on 11/11/2019</t>
  </si>
  <si>
    <t>Group # 17 on 11/11/2019</t>
  </si>
  <si>
    <t>Group # 18 on 11/11/2019</t>
  </si>
  <si>
    <t>Group # 19 on 11/11/2019</t>
  </si>
  <si>
    <t>NOTE: unannealed case# 4 split at the neck. Replaced with spare case#11</t>
  </si>
  <si>
    <t>Group # 20 on 11/11/2019</t>
  </si>
  <si>
    <t>NOTE: tuned brake LOC .0625" all shots going forward.</t>
  </si>
  <si>
    <t>Group # 21 on 11/11/2019</t>
  </si>
  <si>
    <t>Average annealed ES = 15.83 fps</t>
  </si>
  <si>
    <t>Average unannealed ES = 24.33 fps</t>
  </si>
  <si>
    <t>0.79 moa</t>
  </si>
  <si>
    <t>0.368 moa</t>
  </si>
  <si>
    <t>0.968 moa</t>
  </si>
  <si>
    <t>0.775 moa</t>
  </si>
  <si>
    <t>0.875 moa</t>
  </si>
  <si>
    <t>1.487 moa</t>
  </si>
  <si>
    <t>0.6 moa</t>
  </si>
  <si>
    <t>0.825 moa</t>
  </si>
  <si>
    <t>0.937 moa</t>
  </si>
  <si>
    <t>0.291 moa</t>
  </si>
  <si>
    <t>0.489 moa</t>
  </si>
  <si>
    <t>0.572 moa</t>
  </si>
  <si>
    <t>0.75 moa</t>
  </si>
  <si>
    <t>0.354 moa</t>
  </si>
  <si>
    <t>0.416 moa</t>
  </si>
  <si>
    <t>0.916 moa</t>
  </si>
  <si>
    <t>0.593 moa</t>
  </si>
  <si>
    <t>0.864 moa</t>
  </si>
  <si>
    <t>0.434 moa</t>
  </si>
  <si>
    <t>0.395 moa</t>
  </si>
  <si>
    <t>0.528 moa</t>
  </si>
  <si>
    <t>0.562 moa</t>
  </si>
  <si>
    <t>0.333 moa</t>
  </si>
  <si>
    <t>0.895 moa</t>
  </si>
  <si>
    <t>Average annealed vertical = 0.442 moa</t>
  </si>
  <si>
    <t>Average unannealed vertical = 0.722 moa</t>
  </si>
  <si>
    <t>Not</t>
  </si>
  <si>
    <t>Annealed</t>
  </si>
  <si>
    <t>0.56 MOA</t>
  </si>
  <si>
    <t>1.47 MOA</t>
  </si>
  <si>
    <t>0.96 MOA</t>
  </si>
  <si>
    <t>0.94 moa</t>
  </si>
  <si>
    <t>0.662 moa</t>
  </si>
  <si>
    <t>0.725 moa</t>
  </si>
  <si>
    <t>0.7 moa</t>
  </si>
  <si>
    <t xml:space="preserve">Group 1 Oct 29 </t>
  </si>
  <si>
    <t>Avg. FPS</t>
  </si>
  <si>
    <t>max</t>
  </si>
  <si>
    <t>min</t>
  </si>
  <si>
    <t>SD</t>
  </si>
  <si>
    <t xml:space="preserve">Vertical </t>
  </si>
  <si>
    <t xml:space="preserve">Horizontal </t>
  </si>
  <si>
    <t>0.587 moa</t>
  </si>
  <si>
    <t>0.831 moa</t>
  </si>
  <si>
    <t xml:space="preserve">Group 2 Oct 29 </t>
  </si>
  <si>
    <t>0.625 moa</t>
  </si>
  <si>
    <t xml:space="preserve">Group 3 Oct 29 </t>
  </si>
  <si>
    <t>0.675 moa</t>
  </si>
  <si>
    <t>1.25 moa</t>
  </si>
  <si>
    <t xml:space="preserve">Group 4 Oct 29 </t>
  </si>
  <si>
    <t>0.55 moa</t>
  </si>
  <si>
    <t xml:space="preserve">Group 1 Nov 2 </t>
  </si>
  <si>
    <t>0.538 moa</t>
  </si>
  <si>
    <t>0.4 moa</t>
  </si>
  <si>
    <t xml:space="preserve">Group 1 Nov 4 </t>
  </si>
  <si>
    <t>0.488 moa</t>
  </si>
  <si>
    <t>Group 1 Nov 7 (#6)</t>
  </si>
  <si>
    <t>0.363 moa</t>
  </si>
  <si>
    <t>0.175 moa</t>
  </si>
  <si>
    <t>NOTE:</t>
  </si>
  <si>
    <t>same 3 cases, shown in red, produced apparent anomalies in multiple test sessions</t>
  </si>
  <si>
    <t>these fps results are not included in the metrics</t>
  </si>
  <si>
    <t>they can be included by moving the fps results one cell to the left</t>
  </si>
  <si>
    <t>Average annealed vertical = 0.63 moa</t>
  </si>
  <si>
    <t>Average unannealed vertical = 0.694 moa</t>
  </si>
  <si>
    <t>Average annealed ES = 19.375 fps</t>
  </si>
  <si>
    <t>Average unannealed ES = 21.5 fps</t>
  </si>
  <si>
    <t>Moa</t>
  </si>
  <si>
    <t>Vertical MOA</t>
  </si>
  <si>
    <t>Annealed (ave = 17.75)</t>
  </si>
  <si>
    <t>Un-annealed (av. 22.08)</t>
  </si>
  <si>
    <t>Annealed (av. 0.345)</t>
  </si>
  <si>
    <t>Un Annealed (av. 0.717)</t>
  </si>
  <si>
    <t>Annealed (av. 0.514)</t>
  </si>
  <si>
    <t>Un Annealed (av. 0.722)</t>
  </si>
  <si>
    <t>Annealed (av. 15.833)</t>
  </si>
  <si>
    <t>Un Annealed (av. 23.777)</t>
  </si>
  <si>
    <t>Annealed (av. 6.571)</t>
  </si>
  <si>
    <t>Un Annealed (av. 7.642)</t>
  </si>
  <si>
    <t>Annealed (av. 0.397)</t>
  </si>
  <si>
    <t>Un Annealed (av. 0.357)</t>
  </si>
  <si>
    <t>Annealed (av. 19.375)</t>
  </si>
  <si>
    <t>Un Annealed (av. 21.5)</t>
  </si>
  <si>
    <t>Annealed (av. 0.605)</t>
  </si>
  <si>
    <t>Un Annealed (av, 0.758)</t>
  </si>
  <si>
    <t>Greg Micklow</t>
  </si>
  <si>
    <t>Sako TRG22-stock</t>
  </si>
  <si>
    <t>308 Win</t>
  </si>
  <si>
    <t>Nightforce ATACR 5x25x56 Scope</t>
  </si>
  <si>
    <t>Spuhr Mount</t>
  </si>
  <si>
    <t>Near base</t>
  </si>
  <si>
    <t>Sako bipod—custom feet</t>
  </si>
  <si>
    <t>Petersen Brass</t>
  </si>
  <si>
    <t>S&amp;B large rifle primer—seated to .004”</t>
  </si>
  <si>
    <t>Vihtavuori N150–46.5gn</t>
  </si>
  <si>
    <t>Lapua 155gn Scenar-L bullets</t>
  </si>
  <si>
    <t>Lee Collett die</t>
  </si>
  <si>
    <t>Redding Seating die</t>
  </si>
  <si>
    <t>Armalite AR-30A1</t>
  </si>
  <si>
    <t>Trijicon 4.5-30 x 56 F1 MOA</t>
  </si>
  <si>
    <t xml:space="preserve">Atlas BT 10 </t>
  </si>
  <si>
    <t>Lapua Magnum</t>
  </si>
  <si>
    <t>1 in 10</t>
  </si>
  <si>
    <t>26" (Factory)</t>
  </si>
  <si>
    <t>1 stage (factory)</t>
  </si>
  <si>
    <t>H1000</t>
  </si>
  <si>
    <t>Berger OTM 300gr</t>
  </si>
  <si>
    <t>1.Wipe necks and shoulders with microfibre cloth, and inspect for damage.</t>
  </si>
  <si>
    <t>2. Anneal with AMP, on Aztek setting 0163</t>
  </si>
  <si>
    <t>4. Size and remove primer on Whidden custom full length bushing die (.366 bushing w/no expander ball). Shoulder bump .0005"-.001"</t>
  </si>
  <si>
    <t>5. Size case mouth on expander mandrel .337" dia. (21st Century).</t>
  </si>
  <si>
    <t>7. Clean primer pocket, brush case neck inside, trim to length (2.710"), chamfer/debur neck (Frankford Arsenal)</t>
  </si>
  <si>
    <t>3. finish weigh to +/-.02gr on AND FX120i, with auto trickler</t>
  </si>
  <si>
    <t>4. hand set 300gr Berger OTM on cases</t>
  </si>
  <si>
    <t>5. Seat bullets to 2.990" (+/-.0005") BTO with Whidden custom micrometer seater die.</t>
  </si>
  <si>
    <t>6. Check runout (+/-.0015" max) on Sinclair runout guage.</t>
  </si>
  <si>
    <t>TEST NOTE:</t>
  </si>
  <si>
    <t>The cases were fireformed and used in the first day of testing through another rifle. They were then fireformed again, and used to run the following test:</t>
  </si>
  <si>
    <t>IE: group 1 is the 5th firing from the original fireform.</t>
  </si>
  <si>
    <t>All velocities are in feet per second, all target measurements are in inches</t>
  </si>
  <si>
    <t>Dimension listed as "Group", is the horizontal spread of the shot group center to center.</t>
  </si>
  <si>
    <t>cases were placed into loading block in random order, and sorted into shooting order after seating bullets.</t>
  </si>
  <si>
    <t>11.16.19AN/UN</t>
  </si>
  <si>
    <t>Group #1 on 11.16.19</t>
  </si>
  <si>
    <t>5th firing after fireforming</t>
  </si>
  <si>
    <t>NOTE: 91.0gr H1000</t>
  </si>
  <si>
    <t>time:</t>
  </si>
  <si>
    <t>temp:</t>
  </si>
  <si>
    <t>53.1 F</t>
  </si>
  <si>
    <t>humidity</t>
  </si>
  <si>
    <t>station pr</t>
  </si>
  <si>
    <t>wind dir</t>
  </si>
  <si>
    <t>NNE</t>
  </si>
  <si>
    <t>wind vel</t>
  </si>
  <si>
    <t>3 to 7</t>
  </si>
  <si>
    <t>Group 100 yards</t>
  </si>
  <si>
    <t>Vertical 100 yards</t>
  </si>
  <si>
    <t>11.18.19AN/UN</t>
  </si>
  <si>
    <t>Group #2 on11.18.19</t>
  </si>
  <si>
    <t>Note: 91.3gr H1000</t>
  </si>
  <si>
    <t>Vert MOA</t>
  </si>
  <si>
    <t>SSW</t>
  </si>
  <si>
    <t>1 to 3</t>
  </si>
  <si>
    <t>11.19.19AN/UN UL T1/2</t>
  </si>
  <si>
    <t>Group #3 on 11.19.19</t>
  </si>
  <si>
    <t>Note: 91.6gr H1000</t>
  </si>
  <si>
    <t>N/A</t>
  </si>
  <si>
    <t>11.19.19AN/UN UR T1/2</t>
  </si>
  <si>
    <t>Group #4 on 11.19.19</t>
  </si>
  <si>
    <t>S</t>
  </si>
  <si>
    <t>11.19.19AN/UN ML T1/2</t>
  </si>
  <si>
    <t xml:space="preserve">Group # 5 on 11.19.19 </t>
  </si>
  <si>
    <t>7 to 10</t>
  </si>
  <si>
    <t>11.19.19AN/UN MR T1/2</t>
  </si>
  <si>
    <t>Group # 6 on 11.19.19</t>
  </si>
  <si>
    <t>Note: 91.9gr H1000</t>
  </si>
  <si>
    <t>SW (228)</t>
  </si>
  <si>
    <t>11.19.19AN/UN UL T3/4</t>
  </si>
  <si>
    <t xml:space="preserve">Group # 7 on 11.19.19 </t>
  </si>
  <si>
    <t>Note: 92.2gr H1000</t>
  </si>
  <si>
    <t>Anomaly #1</t>
  </si>
  <si>
    <t>MV         V10        V40        V60        V100</t>
  </si>
  <si>
    <t>SW</t>
  </si>
  <si>
    <t>2862       2828       2798       2776       2752</t>
  </si>
  <si>
    <t>2832       2822       2790       2769       no read</t>
  </si>
  <si>
    <t>11.19.19AN/UN UR T3/4</t>
  </si>
  <si>
    <t xml:space="preserve">Group # 8 on 11.19.19 </t>
  </si>
  <si>
    <t>12th firing after fire forming</t>
  </si>
  <si>
    <t>Note: 92.0gr H1000</t>
  </si>
  <si>
    <t>5 to 7</t>
  </si>
  <si>
    <t>11.19.19AN/UN ML T3/4</t>
  </si>
  <si>
    <t xml:space="preserve">Group # 9 on 11.19.19 </t>
  </si>
  <si>
    <t>13th firing after fire forming</t>
  </si>
  <si>
    <t>Note: 91.5gr H1000</t>
  </si>
  <si>
    <t>3 to 5</t>
  </si>
  <si>
    <t>11.19.19AN/UN MR T3/4</t>
  </si>
  <si>
    <t>Group # 10 on 11.19.19</t>
  </si>
  <si>
    <t>14th firing after fire forming</t>
  </si>
  <si>
    <t>Note: 91.4gr H1000</t>
  </si>
  <si>
    <t>NOTE: Unknown anomaly, down range velocities are consistant with 2740  MV.</t>
  </si>
  <si>
    <t>Anomaly #2</t>
  </si>
  <si>
    <t>2740       2730       2699       2678       no read</t>
  </si>
  <si>
    <t>WSW</t>
  </si>
  <si>
    <t>2792       2782       2751       2731       2683</t>
  </si>
  <si>
    <t>Anneal</t>
  </si>
  <si>
    <t>Un Annealed (av. 18.5)</t>
  </si>
  <si>
    <t>Annealed (av. 17.3)</t>
  </si>
  <si>
    <t>Annealed (av. 0.687)</t>
  </si>
  <si>
    <t>No Anneal (av. 0.939)</t>
  </si>
  <si>
    <t>Preliminary data excluded due to known errors</t>
  </si>
  <si>
    <t>MOA (Vertical)</t>
  </si>
  <si>
    <t>Vertical 1000 yards</t>
  </si>
  <si>
    <t>Vertical 600 yards</t>
  </si>
  <si>
    <t>Data excluded from stats due to chronograph error</t>
  </si>
  <si>
    <t>ES data excluded from stats due to chronograph error</t>
  </si>
  <si>
    <t>NOTE: chronograph anomaly, down range readings .</t>
  </si>
  <si>
    <t>are in-line with slower recorded muzzle velocities</t>
  </si>
  <si>
    <t xml:space="preserve">Both of the above came from the same string. Being similar in velocity, </t>
  </si>
  <si>
    <t>I wanted to note that the anomaly could be caused by a mis-read by the chronograph.</t>
  </si>
  <si>
    <t xml:space="preserve">This shot stands out, as the numbers seem to decrease in an orderly fashion, </t>
  </si>
  <si>
    <t>and are similar to the deceleration of the other rounds in the string.</t>
  </si>
  <si>
    <t>Dennis Dean - AMP Annealing Test 2019</t>
  </si>
  <si>
    <t>David White - AMP Annealing Test 2019</t>
  </si>
  <si>
    <t>A218:O233A217:A219:O233</t>
  </si>
  <si>
    <t>Ken Faulk - AMP Annealing Test 2019</t>
  </si>
  <si>
    <t>Tony Shankle - AMP Annealing Test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</si>
</sst>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* #,##0.000_);_(* \(#,##0.000\);_(* &quot;-&quot;??_);_(@_)"/>
    <numFmt numFmtId="166" formatCode="0.00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Fill="1"/>
    <xf numFmtId="0" fontId="0" fillId="0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6" borderId="0" xfId="0" applyFill="1"/>
    <xf numFmtId="0" fontId="0" fillId="0" borderId="0" xfId="0"/>
    <xf numFmtId="0" fontId="2" fillId="0" borderId="0" xfId="0" applyFont="1"/>
    <xf numFmtId="0" fontId="0" fillId="0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horizontal="left"/>
    </xf>
    <xf numFmtId="0" fontId="6" fillId="0" borderId="0" xfId="0" applyFont="1"/>
    <xf numFmtId="0" fontId="0" fillId="7" borderId="0" xfId="0" applyFill="1"/>
    <xf numFmtId="164" fontId="0" fillId="0" borderId="0" xfId="0" applyNumberFormat="1"/>
    <xf numFmtId="0" fontId="9" fillId="0" borderId="0" xfId="0" applyFont="1"/>
    <xf numFmtId="2" fontId="0" fillId="0" borderId="0" xfId="0" applyNumberFormat="1"/>
    <xf numFmtId="0" fontId="7" fillId="0" borderId="0" xfId="0" applyFont="1"/>
    <xf numFmtId="0" fontId="3" fillId="3" borderId="0" xfId="0" applyFont="1" applyFill="1"/>
    <xf numFmtId="166" fontId="0" fillId="0" borderId="0" xfId="0" applyNumberFormat="1"/>
    <xf numFmtId="2" fontId="0" fillId="4" borderId="0" xfId="0" applyNumberFormat="1" applyFill="1"/>
    <xf numFmtId="0" fontId="3" fillId="0" borderId="0" xfId="0" applyFont="1" applyAlignment="1">
      <alignment horizontal="right"/>
    </xf>
    <xf numFmtId="44" fontId="0" fillId="0" borderId="0" xfId="2" applyFont="1"/>
    <xf numFmtId="0" fontId="0" fillId="8" borderId="0" xfId="0" applyFill="1"/>
    <xf numFmtId="0" fontId="0" fillId="0" borderId="0" xfId="0"/>
    <xf numFmtId="20" fontId="0" fillId="0" borderId="0" xfId="0" applyNumberFormat="1"/>
    <xf numFmtId="0" fontId="0" fillId="0" borderId="0" xfId="0"/>
    <xf numFmtId="0" fontId="2" fillId="9" borderId="0" xfId="0" applyFont="1" applyFill="1"/>
    <xf numFmtId="0" fontId="0" fillId="9" borderId="0" xfId="0" applyFill="1"/>
    <xf numFmtId="0" fontId="3" fillId="9" borderId="0" xfId="0" applyFont="1" applyFill="1"/>
    <xf numFmtId="0" fontId="4" fillId="9" borderId="0" xfId="0" applyFont="1" applyFill="1"/>
    <xf numFmtId="0" fontId="0" fillId="9" borderId="0" xfId="0" applyFont="1" applyFill="1"/>
    <xf numFmtId="0" fontId="0" fillId="0" borderId="0" xfId="0"/>
    <xf numFmtId="164" fontId="0" fillId="9" borderId="0" xfId="0" applyNumberFormat="1" applyFill="1"/>
    <xf numFmtId="0" fontId="9" fillId="9" borderId="0" xfId="0" applyFont="1" applyFill="1"/>
    <xf numFmtId="2" fontId="0" fillId="9" borderId="0" xfId="0" applyNumberFormat="1" applyFill="1"/>
    <xf numFmtId="0" fontId="7" fillId="9" borderId="0" xfId="0" applyFont="1" applyFill="1"/>
    <xf numFmtId="165" fontId="0" fillId="9" borderId="0" xfId="1" applyNumberFormat="1" applyFont="1" applyFill="1"/>
    <xf numFmtId="1" fontId="0" fillId="9" borderId="0" xfId="0" applyNumberFormat="1" applyFill="1"/>
    <xf numFmtId="1" fontId="9" fillId="9" borderId="0" xfId="0" applyNumberFormat="1" applyFont="1" applyFill="1"/>
    <xf numFmtId="2" fontId="0" fillId="2" borderId="0" xfId="0" applyNumberFormat="1" applyFill="1"/>
    <xf numFmtId="0" fontId="6" fillId="3" borderId="0" xfId="0" applyFont="1" applyFill="1"/>
    <xf numFmtId="0" fontId="6" fillId="6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5" borderId="0" xfId="0" applyFont="1" applyFill="1" applyAlignment="1">
      <alignment horizontal="center"/>
    </xf>
    <xf numFmtId="0" fontId="6" fillId="4" borderId="0" xfId="0" applyFont="1" applyFill="1"/>
    <xf numFmtId="0" fontId="7" fillId="9" borderId="0" xfId="0" applyFont="1" applyFill="1"/>
    <xf numFmtId="0" fontId="0" fillId="0" borderId="0" xfId="0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0" fillId="9" borderId="0" xfId="0" applyFill="1"/>
    <xf numFmtId="20" fontId="0" fillId="0" borderId="0" xfId="0" applyNumberFormat="1"/>
    <xf numFmtId="0" fontId="5" fillId="0" borderId="0" xfId="0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Extreme</a:t>
            </a:r>
            <a:r>
              <a:rPr lang="en-NZ" baseline="0"/>
              <a:t> Spread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'Tony Shankle'!$K$5</c:f>
              <c:strCache>
                <c:ptCount val="1"/>
                <c:pt idx="0">
                  <c:v>Annealed (ave = 17.75)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'Tony Shankle'!$K$6:$K$17</c:f>
              <c:numCache>
                <c:formatCode>General</c:formatCode>
                <c:ptCount val="12"/>
                <c:pt idx="0">
                  <c:v>14</c:v>
                </c:pt>
                <c:pt idx="1">
                  <c:v>14</c:v>
                </c:pt>
                <c:pt idx="2">
                  <c:v>26</c:v>
                </c:pt>
                <c:pt idx="3">
                  <c:v>18</c:v>
                </c:pt>
                <c:pt idx="4">
                  <c:v>15</c:v>
                </c:pt>
                <c:pt idx="5">
                  <c:v>19</c:v>
                </c:pt>
                <c:pt idx="6">
                  <c:v>16</c:v>
                </c:pt>
                <c:pt idx="7">
                  <c:v>10</c:v>
                </c:pt>
                <c:pt idx="8">
                  <c:v>27</c:v>
                </c:pt>
                <c:pt idx="9">
                  <c:v>25</c:v>
                </c:pt>
                <c:pt idx="10">
                  <c:v>13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A-456A-9664-6BEFA3D15CFF}"/>
            </c:ext>
          </c:extLst>
        </c:ser>
        <c:ser>
          <c:idx val="1"/>
          <c:order val="1"/>
          <c:tx>
            <c:strRef>
              <c:f>'Tony Shankle'!$L$5</c:f>
              <c:strCache>
                <c:ptCount val="1"/>
                <c:pt idx="0">
                  <c:v>Un-annealed (av. 22.08)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'Tony Shankle'!$L$6:$L$17</c:f>
              <c:numCache>
                <c:formatCode>General</c:formatCode>
                <c:ptCount val="12"/>
                <c:pt idx="0">
                  <c:v>19</c:v>
                </c:pt>
                <c:pt idx="1">
                  <c:v>23</c:v>
                </c:pt>
                <c:pt idx="2">
                  <c:v>14</c:v>
                </c:pt>
                <c:pt idx="3">
                  <c:v>19</c:v>
                </c:pt>
                <c:pt idx="4">
                  <c:v>31</c:v>
                </c:pt>
                <c:pt idx="5">
                  <c:v>27</c:v>
                </c:pt>
                <c:pt idx="6">
                  <c:v>24</c:v>
                </c:pt>
                <c:pt idx="7">
                  <c:v>32</c:v>
                </c:pt>
                <c:pt idx="8">
                  <c:v>15</c:v>
                </c:pt>
                <c:pt idx="9">
                  <c:v>25</c:v>
                </c:pt>
                <c:pt idx="10">
                  <c:v>23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5A-456A-9664-6BEFA3D1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63904"/>
        <c:axId val="80940032"/>
      </c:lineChart>
      <c:catAx>
        <c:axId val="8076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out"/>
        <c:minorTickMark val="none"/>
        <c:tickLblPos val="nextTo"/>
        <c:crossAx val="80940032"/>
        <c:crosses val="autoZero"/>
        <c:auto val="1"/>
        <c:lblAlgn val="ctr"/>
        <c:lblOffset val="100"/>
        <c:noMultiLvlLbl val="0"/>
      </c:catAx>
      <c:valAx>
        <c:axId val="80940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Extreme</a:t>
                </a:r>
                <a:r>
                  <a:rPr lang="en-NZ" baseline="0"/>
                  <a:t> Spread</a:t>
                </a:r>
                <a:endParaRPr lang="en-N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763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Vertical</a:t>
            </a:r>
            <a:r>
              <a:rPr lang="en-NZ" baseline="0"/>
              <a:t> MOA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 Faulk'!$K$47</c:f>
              <c:strCache>
                <c:ptCount val="1"/>
                <c:pt idx="0">
                  <c:v>Annealed (av. 0.605)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'Ken Faulk'!$K$48:$K$58</c:f>
              <c:numCache>
                <c:formatCode>General</c:formatCode>
                <c:ptCount val="11"/>
                <c:pt idx="0">
                  <c:v>0.56000000000000005</c:v>
                </c:pt>
                <c:pt idx="1">
                  <c:v>0.96</c:v>
                </c:pt>
                <c:pt idx="2">
                  <c:v>0.66200000000000003</c:v>
                </c:pt>
                <c:pt idx="3">
                  <c:v>0.45600000000000002</c:v>
                </c:pt>
                <c:pt idx="4">
                  <c:v>0.58699999999999997</c:v>
                </c:pt>
                <c:pt idx="5">
                  <c:v>0.82499999999999996</c:v>
                </c:pt>
                <c:pt idx="6">
                  <c:v>0.67500000000000004</c:v>
                </c:pt>
                <c:pt idx="7">
                  <c:v>0.55000000000000004</c:v>
                </c:pt>
                <c:pt idx="8">
                  <c:v>0.53800000000000003</c:v>
                </c:pt>
                <c:pt idx="9">
                  <c:v>0.48799999999999999</c:v>
                </c:pt>
                <c:pt idx="10">
                  <c:v>0.36299999999999999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0-4C78-90CE-84957FA83FB0}"/>
            </c:ext>
          </c:extLst>
        </c:ser>
        <c:ser>
          <c:idx val="1"/>
          <c:order val="1"/>
          <c:tx>
            <c:strRef>
              <c:f>'Ken Faulk'!$L$47</c:f>
              <c:strCache>
                <c:ptCount val="1"/>
                <c:pt idx="0">
                  <c:v>Un Annealed (av, 0.758)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'Ken Faulk'!$L$48:$L$58</c:f>
              <c:numCache>
                <c:formatCode>General</c:formatCode>
                <c:ptCount val="11"/>
                <c:pt idx="0">
                  <c:v>1.47</c:v>
                </c:pt>
                <c:pt idx="1">
                  <c:v>0.94</c:v>
                </c:pt>
                <c:pt idx="2">
                  <c:v>0.72499999999999998</c:v>
                </c:pt>
                <c:pt idx="3">
                  <c:v>0.7</c:v>
                </c:pt>
                <c:pt idx="4">
                  <c:v>0.83099999999999996</c:v>
                </c:pt>
                <c:pt idx="5">
                  <c:v>0.625</c:v>
                </c:pt>
                <c:pt idx="6">
                  <c:v>1.25</c:v>
                </c:pt>
                <c:pt idx="7">
                  <c:v>0.6</c:v>
                </c:pt>
                <c:pt idx="8">
                  <c:v>0.4</c:v>
                </c:pt>
                <c:pt idx="9">
                  <c:v>0.625</c:v>
                </c:pt>
                <c:pt idx="10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B0-4C78-90CE-84957FA83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51648"/>
        <c:axId val="106653184"/>
      </c:lineChart>
      <c:catAx>
        <c:axId val="1066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out"/>
        <c:minorTickMark val="none"/>
        <c:tickLblPos val="nextTo"/>
        <c:crossAx val="106653184"/>
        <c:crosses val="autoZero"/>
        <c:auto val="1"/>
        <c:lblAlgn val="ctr"/>
        <c:lblOffset val="100"/>
        <c:noMultiLvlLbl val="0"/>
      </c:catAx>
      <c:valAx>
        <c:axId val="10665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Vertical</a:t>
                </a:r>
                <a:r>
                  <a:rPr lang="en-NZ" baseline="0"/>
                  <a:t> MOA</a:t>
                </a:r>
                <a:endParaRPr lang="en-N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65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Group MOA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'Tony Shankle'!$K$20</c:f>
              <c:strCache>
                <c:ptCount val="1"/>
                <c:pt idx="0">
                  <c:v>Annealed (av. 0.345)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'Tony Shankle'!$K$21:$K$26</c:f>
              <c:numCache>
                <c:formatCode>General</c:formatCode>
                <c:ptCount val="6"/>
                <c:pt idx="0">
                  <c:v>0.22</c:v>
                </c:pt>
                <c:pt idx="1">
                  <c:v>0.42</c:v>
                </c:pt>
                <c:pt idx="2">
                  <c:v>0.251</c:v>
                </c:pt>
                <c:pt idx="3">
                  <c:v>0.45200000000000001</c:v>
                </c:pt>
                <c:pt idx="4">
                  <c:v>9.2999999999999999E-2</c:v>
                </c:pt>
                <c:pt idx="5">
                  <c:v>0.63400000000000001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2-4374-98E8-A145536A337E}"/>
            </c:ext>
          </c:extLst>
        </c:ser>
        <c:ser>
          <c:idx val="1"/>
          <c:order val="1"/>
          <c:tx>
            <c:strRef>
              <c:f>'Tony Shankle'!$L$20</c:f>
              <c:strCache>
                <c:ptCount val="1"/>
                <c:pt idx="0">
                  <c:v>Un Annealed (av. 0.717)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'Tony Shankle'!$L$21:$L$26</c:f>
              <c:numCache>
                <c:formatCode>General</c:formatCode>
                <c:ptCount val="6"/>
                <c:pt idx="0">
                  <c:v>0.621</c:v>
                </c:pt>
                <c:pt idx="1">
                  <c:v>0.752</c:v>
                </c:pt>
                <c:pt idx="2">
                  <c:v>0.84</c:v>
                </c:pt>
                <c:pt idx="3">
                  <c:v>0.755</c:v>
                </c:pt>
                <c:pt idx="4">
                  <c:v>0.77600000000000002</c:v>
                </c:pt>
                <c:pt idx="5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42-4374-98E8-A145536A3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7152"/>
        <c:axId val="86018688"/>
      </c:lineChart>
      <c:catAx>
        <c:axId val="8601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out"/>
        <c:minorTickMark val="none"/>
        <c:tickLblPos val="nextTo"/>
        <c:crossAx val="86018688"/>
        <c:crosses val="autoZero"/>
        <c:auto val="1"/>
        <c:lblAlgn val="ctr"/>
        <c:lblOffset val="100"/>
        <c:noMultiLvlLbl val="0"/>
      </c:catAx>
      <c:valAx>
        <c:axId val="86018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MOA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017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Extreme</a:t>
            </a:r>
            <a:r>
              <a:rPr lang="en-NZ" baseline="0"/>
              <a:t> Spread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'Dennis Dean 338'!$P$52</c:f>
              <c:strCache>
                <c:ptCount val="1"/>
                <c:pt idx="0">
                  <c:v>Annealed (av. 17.3)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'Dennis Dean 338'!$P$53:$P$63</c:f>
              <c:numCache>
                <c:formatCode>General</c:formatCode>
                <c:ptCount val="11"/>
                <c:pt idx="0">
                  <c:v>19.22</c:v>
                </c:pt>
                <c:pt idx="1">
                  <c:v>8.9600000000000009</c:v>
                </c:pt>
                <c:pt idx="2">
                  <c:v>11.46</c:v>
                </c:pt>
                <c:pt idx="3">
                  <c:v>22.54</c:v>
                </c:pt>
                <c:pt idx="4">
                  <c:v>13.33</c:v>
                </c:pt>
                <c:pt idx="5">
                  <c:v>7.2</c:v>
                </c:pt>
                <c:pt idx="6">
                  <c:v>49.67</c:v>
                </c:pt>
                <c:pt idx="7">
                  <c:v>23.98</c:v>
                </c:pt>
                <c:pt idx="8">
                  <c:v>4</c:v>
                </c:pt>
                <c:pt idx="9">
                  <c:v>13.08</c:v>
                </c:pt>
                <c:pt idx="10">
                  <c:v>17.344000000000001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FA-4314-A12C-AD712C4E78AA}"/>
            </c:ext>
          </c:extLst>
        </c:ser>
        <c:ser>
          <c:idx val="1"/>
          <c:order val="1"/>
          <c:tx>
            <c:strRef>
              <c:f>'Dennis Dean 338'!$Q$52</c:f>
              <c:strCache>
                <c:ptCount val="1"/>
                <c:pt idx="0">
                  <c:v>Un Annealed (av. 18.5)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'Dennis Dean 338'!$Q$53:$Q$63</c:f>
              <c:numCache>
                <c:formatCode>General</c:formatCode>
                <c:ptCount val="11"/>
                <c:pt idx="0">
                  <c:v>10.34</c:v>
                </c:pt>
                <c:pt idx="1">
                  <c:v>16.7</c:v>
                </c:pt>
                <c:pt idx="2">
                  <c:v>28.6</c:v>
                </c:pt>
                <c:pt idx="3">
                  <c:v>24.73</c:v>
                </c:pt>
                <c:pt idx="4">
                  <c:v>2.04</c:v>
                </c:pt>
                <c:pt idx="5">
                  <c:v>16.09</c:v>
                </c:pt>
                <c:pt idx="6">
                  <c:v>16.55</c:v>
                </c:pt>
                <c:pt idx="7">
                  <c:v>13.69</c:v>
                </c:pt>
                <c:pt idx="8">
                  <c:v>4.7</c:v>
                </c:pt>
                <c:pt idx="9">
                  <c:v>52.08</c:v>
                </c:pt>
                <c:pt idx="10">
                  <c:v>18.552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FA-4314-A12C-AD712C4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041536"/>
        <c:axId val="504035304"/>
      </c:lineChart>
      <c:catAx>
        <c:axId val="50404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35304"/>
        <c:crosses val="autoZero"/>
        <c:auto val="1"/>
        <c:lblAlgn val="ctr"/>
        <c:lblOffset val="100"/>
        <c:noMultiLvlLbl val="0"/>
      </c:catAx>
      <c:valAx>
        <c:axId val="50403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Extreme</a:t>
                </a:r>
                <a:r>
                  <a:rPr lang="en-NZ" baseline="0"/>
                  <a:t> Spread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4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Vertical</a:t>
            </a:r>
            <a:r>
              <a:rPr lang="en-NZ" baseline="0"/>
              <a:t> MOA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'Dennis Dean 338'!$P$68</c:f>
              <c:strCache>
                <c:ptCount val="1"/>
                <c:pt idx="0">
                  <c:v>Annealed (av. 0.687)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'Dennis Dean 338'!$P$69:$P$79</c:f>
              <c:numCache>
                <c:formatCode>General</c:formatCode>
                <c:ptCount val="11"/>
                <c:pt idx="0">
                  <c:v>0.53700000000000003</c:v>
                </c:pt>
                <c:pt idx="1">
                  <c:v>0.72199999999999998</c:v>
                </c:pt>
                <c:pt idx="2">
                  <c:v>0.78700000000000003</c:v>
                </c:pt>
                <c:pt idx="3">
                  <c:v>0.53700000000000003</c:v>
                </c:pt>
                <c:pt idx="4">
                  <c:v>0.33900000000000002</c:v>
                </c:pt>
                <c:pt idx="5">
                  <c:v>0.55900000000000005</c:v>
                </c:pt>
                <c:pt idx="6">
                  <c:v>0.91200000000000003</c:v>
                </c:pt>
                <c:pt idx="7">
                  <c:v>0.91200000000000003</c:v>
                </c:pt>
                <c:pt idx="8">
                  <c:v>0.81699999999999995</c:v>
                </c:pt>
                <c:pt idx="9">
                  <c:v>0.752</c:v>
                </c:pt>
                <c:pt idx="10">
                  <c:v>0.68740000000000001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A0-40B7-98C1-E923FB344CB8}"/>
            </c:ext>
          </c:extLst>
        </c:ser>
        <c:ser>
          <c:idx val="1"/>
          <c:order val="1"/>
          <c:tx>
            <c:strRef>
              <c:f>'Dennis Dean 338'!$Q$68</c:f>
              <c:strCache>
                <c:ptCount val="1"/>
                <c:pt idx="0">
                  <c:v>No Anneal (av. 0.939)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'Dennis Dean 338'!$Q$69:$Q$79</c:f>
              <c:numCache>
                <c:formatCode>General</c:formatCode>
                <c:ptCount val="11"/>
                <c:pt idx="0">
                  <c:v>0.97399999999999998</c:v>
                </c:pt>
                <c:pt idx="1">
                  <c:v>0.72399999999999998</c:v>
                </c:pt>
                <c:pt idx="2">
                  <c:v>1.099</c:v>
                </c:pt>
                <c:pt idx="3">
                  <c:v>0.84899999999999998</c:v>
                </c:pt>
                <c:pt idx="4">
                  <c:v>0.625</c:v>
                </c:pt>
                <c:pt idx="5">
                  <c:v>0.84899999999999998</c:v>
                </c:pt>
                <c:pt idx="6">
                  <c:v>0.97399999999999998</c:v>
                </c:pt>
                <c:pt idx="7">
                  <c:v>1.2869999999999999</c:v>
                </c:pt>
                <c:pt idx="8">
                  <c:v>1.1619999999999999</c:v>
                </c:pt>
                <c:pt idx="9">
                  <c:v>0.84899999999999998</c:v>
                </c:pt>
                <c:pt idx="10">
                  <c:v>0.93920000000000003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0-40B7-98C1-E923FB344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066792"/>
        <c:axId val="504067120"/>
      </c:lineChart>
      <c:catAx>
        <c:axId val="504066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67120"/>
        <c:crosses val="autoZero"/>
        <c:auto val="1"/>
        <c:lblAlgn val="ctr"/>
        <c:lblOffset val="100"/>
        <c:noMultiLvlLbl val="0"/>
      </c:catAx>
      <c:valAx>
        <c:axId val="50406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Vertical</a:t>
                </a:r>
                <a:r>
                  <a:rPr lang="en-NZ" baseline="0"/>
                  <a:t> MOA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6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ES</a:t>
            </a:r>
            <a:r>
              <a:rPr lang="en-NZ" baseline="0"/>
              <a:t> Annealed vs Un Annealed (Dennis)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'Dennis Dean'!$K$65</c:f>
              <c:strCache>
                <c:ptCount val="1"/>
                <c:pt idx="0">
                  <c:v>Annealed (av. 15.833)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'Dennis Dean'!$K$66:$K$83</c:f>
              <c:numCache>
                <c:formatCode>General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32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20</c:v>
                </c:pt>
                <c:pt idx="7">
                  <c:v>26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17</c:v>
                </c:pt>
                <c:pt idx="12">
                  <c:v>12</c:v>
                </c:pt>
                <c:pt idx="13">
                  <c:v>12</c:v>
                </c:pt>
                <c:pt idx="14">
                  <c:v>20</c:v>
                </c:pt>
                <c:pt idx="15">
                  <c:v>11</c:v>
                </c:pt>
                <c:pt idx="16">
                  <c:v>17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6-413B-810F-85CB6A23DEEA}"/>
            </c:ext>
          </c:extLst>
        </c:ser>
        <c:ser>
          <c:idx val="1"/>
          <c:order val="1"/>
          <c:tx>
            <c:strRef>
              <c:f>'Dennis Dean'!$L$65</c:f>
              <c:strCache>
                <c:ptCount val="1"/>
                <c:pt idx="0">
                  <c:v>Un Annealed (av. 23.777)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val>
            <c:numRef>
              <c:f>'Dennis Dean'!$L$66:$L$83</c:f>
              <c:numCache>
                <c:formatCode>General</c:formatCode>
                <c:ptCount val="18"/>
                <c:pt idx="0">
                  <c:v>24</c:v>
                </c:pt>
                <c:pt idx="1">
                  <c:v>14</c:v>
                </c:pt>
                <c:pt idx="2">
                  <c:v>33</c:v>
                </c:pt>
                <c:pt idx="3">
                  <c:v>31</c:v>
                </c:pt>
                <c:pt idx="4">
                  <c:v>20</c:v>
                </c:pt>
                <c:pt idx="5">
                  <c:v>13</c:v>
                </c:pt>
                <c:pt idx="6">
                  <c:v>12</c:v>
                </c:pt>
                <c:pt idx="7">
                  <c:v>30</c:v>
                </c:pt>
                <c:pt idx="8">
                  <c:v>21</c:v>
                </c:pt>
                <c:pt idx="9">
                  <c:v>30</c:v>
                </c:pt>
                <c:pt idx="10">
                  <c:v>21</c:v>
                </c:pt>
                <c:pt idx="11">
                  <c:v>20</c:v>
                </c:pt>
                <c:pt idx="12">
                  <c:v>25</c:v>
                </c:pt>
                <c:pt idx="13">
                  <c:v>26</c:v>
                </c:pt>
                <c:pt idx="14">
                  <c:v>28</c:v>
                </c:pt>
                <c:pt idx="15">
                  <c:v>21</c:v>
                </c:pt>
                <c:pt idx="16">
                  <c:v>23</c:v>
                </c:pt>
                <c:pt idx="1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6-413B-810F-85CB6A23D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9568"/>
        <c:axId val="39568128"/>
      </c:lineChart>
      <c:catAx>
        <c:axId val="3954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8128"/>
        <c:crosses val="autoZero"/>
        <c:auto val="1"/>
        <c:lblAlgn val="ctr"/>
        <c:lblOffset val="100"/>
        <c:noMultiLvlLbl val="0"/>
      </c:catAx>
      <c:valAx>
        <c:axId val="3956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Extreme</a:t>
                </a:r>
                <a:r>
                  <a:rPr lang="en-NZ" baseline="0"/>
                  <a:t> Spread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4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Vertical MOA</a:t>
            </a:r>
            <a:r>
              <a:rPr lang="en-NZ" baseline="0"/>
              <a:t>  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'Dennis Dean'!$K$86</c:f>
              <c:strCache>
                <c:ptCount val="1"/>
                <c:pt idx="0">
                  <c:v>Annealed (av. 0.514)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'Dennis Dean'!$K$87:$K$104</c:f>
              <c:numCache>
                <c:formatCode>General</c:formatCode>
                <c:ptCount val="18"/>
                <c:pt idx="0">
                  <c:v>0.57999999999999996</c:v>
                </c:pt>
                <c:pt idx="1">
                  <c:v>0.36799999999999999</c:v>
                </c:pt>
                <c:pt idx="2">
                  <c:v>0.77500000000000002</c:v>
                </c:pt>
                <c:pt idx="3">
                  <c:v>0.77500000000000002</c:v>
                </c:pt>
                <c:pt idx="4">
                  <c:v>0.875</c:v>
                </c:pt>
                <c:pt idx="5">
                  <c:v>0.82499999999999996</c:v>
                </c:pt>
                <c:pt idx="6">
                  <c:v>0.29099999999999998</c:v>
                </c:pt>
                <c:pt idx="7">
                  <c:v>0.57199999999999995</c:v>
                </c:pt>
                <c:pt idx="8">
                  <c:v>0.45800000000000002</c:v>
                </c:pt>
                <c:pt idx="9">
                  <c:v>0.59299999999999997</c:v>
                </c:pt>
                <c:pt idx="10">
                  <c:v>0.434</c:v>
                </c:pt>
                <c:pt idx="11">
                  <c:v>0.52800000000000002</c:v>
                </c:pt>
                <c:pt idx="12">
                  <c:v>0.33300000000000002</c:v>
                </c:pt>
                <c:pt idx="13">
                  <c:v>0.75</c:v>
                </c:pt>
                <c:pt idx="14">
                  <c:v>0.36199999999999999</c:v>
                </c:pt>
                <c:pt idx="15">
                  <c:v>0.17299999999999999</c:v>
                </c:pt>
                <c:pt idx="16">
                  <c:v>0.32600000000000001</c:v>
                </c:pt>
                <c:pt idx="17">
                  <c:v>0.23499999999999999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6-4615-9B02-B599F6FC34BB}"/>
            </c:ext>
          </c:extLst>
        </c:ser>
        <c:ser>
          <c:idx val="1"/>
          <c:order val="1"/>
          <c:tx>
            <c:strRef>
              <c:f>'Dennis Dean'!$L$86</c:f>
              <c:strCache>
                <c:ptCount val="1"/>
                <c:pt idx="0">
                  <c:v>Un Annealed (av. 0.722)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'Dennis Dean'!$L$87:$L$104</c:f>
              <c:numCache>
                <c:formatCode>General</c:formatCode>
                <c:ptCount val="18"/>
                <c:pt idx="0">
                  <c:v>0.79</c:v>
                </c:pt>
                <c:pt idx="1">
                  <c:v>0.96799999999999997</c:v>
                </c:pt>
                <c:pt idx="2">
                  <c:v>0.875</c:v>
                </c:pt>
                <c:pt idx="3">
                  <c:v>1.4870000000000001</c:v>
                </c:pt>
                <c:pt idx="4">
                  <c:v>0.6</c:v>
                </c:pt>
                <c:pt idx="5">
                  <c:v>0.93700000000000006</c:v>
                </c:pt>
                <c:pt idx="6">
                  <c:v>0.48899999999999999</c:v>
                </c:pt>
                <c:pt idx="7">
                  <c:v>0.75</c:v>
                </c:pt>
                <c:pt idx="8">
                  <c:v>0.91600000000000004</c:v>
                </c:pt>
                <c:pt idx="9">
                  <c:v>0.86399999999999999</c:v>
                </c:pt>
                <c:pt idx="10">
                  <c:v>0.39500000000000002</c:v>
                </c:pt>
                <c:pt idx="11">
                  <c:v>0.56200000000000006</c:v>
                </c:pt>
                <c:pt idx="12">
                  <c:v>0.89500000000000002</c:v>
                </c:pt>
                <c:pt idx="13">
                  <c:v>0.91600000000000004</c:v>
                </c:pt>
                <c:pt idx="14">
                  <c:v>0.61099999999999999</c:v>
                </c:pt>
                <c:pt idx="15">
                  <c:v>0.36099999999999999</c:v>
                </c:pt>
                <c:pt idx="16">
                  <c:v>0.29799999999999999</c:v>
                </c:pt>
                <c:pt idx="17">
                  <c:v>0.29799999999999999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6-4615-9B02-B599F6FC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74144"/>
        <c:axId val="91021696"/>
      </c:lineChart>
      <c:catAx>
        <c:axId val="9077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none"/>
        <c:minorTickMark val="none"/>
        <c:tickLblPos val="nextTo"/>
        <c:crossAx val="91021696"/>
        <c:crosses val="autoZero"/>
        <c:auto val="1"/>
        <c:lblAlgn val="ctr"/>
        <c:lblOffset val="100"/>
        <c:noMultiLvlLbl val="0"/>
      </c:catAx>
      <c:valAx>
        <c:axId val="9102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MOA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077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Extreme</a:t>
            </a:r>
            <a:r>
              <a:rPr lang="en-NZ" baseline="0"/>
              <a:t> Spread (fps)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'David White'!$L$25</c:f>
              <c:strCache>
                <c:ptCount val="1"/>
                <c:pt idx="0">
                  <c:v>Annealed (av. 6.571)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'David White'!$L$26:$L$39</c:f>
              <c:numCache>
                <c:formatCode>General</c:formatCode>
                <c:ptCount val="14"/>
                <c:pt idx="0">
                  <c:v>8</c:v>
                </c:pt>
                <c:pt idx="1">
                  <c:v>8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7-44B9-ABBC-33283E644CB7}"/>
            </c:ext>
          </c:extLst>
        </c:ser>
        <c:ser>
          <c:idx val="1"/>
          <c:order val="1"/>
          <c:tx>
            <c:strRef>
              <c:f>'David White'!$M$25</c:f>
              <c:strCache>
                <c:ptCount val="1"/>
                <c:pt idx="0">
                  <c:v>Un Annealed (av. 7.642)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'David White'!$M$26:$M$39</c:f>
              <c:numCache>
                <c:formatCode>General</c:formatCode>
                <c:ptCount val="14"/>
                <c:pt idx="0">
                  <c:v>11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9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27-44B9-ABBC-33283E64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62048"/>
        <c:axId val="87763584"/>
      </c:lineChart>
      <c:catAx>
        <c:axId val="8776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out"/>
        <c:minorTickMark val="none"/>
        <c:tickLblPos val="nextTo"/>
        <c:crossAx val="87763584"/>
        <c:crosses val="autoZero"/>
        <c:auto val="1"/>
        <c:lblAlgn val="ctr"/>
        <c:lblOffset val="100"/>
        <c:noMultiLvlLbl val="0"/>
      </c:catAx>
      <c:valAx>
        <c:axId val="87763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Extreme</a:t>
                </a:r>
                <a:r>
                  <a:rPr lang="en-NZ" baseline="0"/>
                  <a:t> Spread</a:t>
                </a:r>
                <a:endParaRPr lang="en-N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76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Vertical</a:t>
            </a:r>
            <a:r>
              <a:rPr lang="en-NZ" baseline="0"/>
              <a:t> MOA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'David White'!$L$42</c:f>
              <c:strCache>
                <c:ptCount val="1"/>
                <c:pt idx="0">
                  <c:v>Annealed (av. 0.397)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'David White'!$L$43:$L$56</c:f>
              <c:numCache>
                <c:formatCode>General</c:formatCode>
                <c:ptCount val="14"/>
                <c:pt idx="0">
                  <c:v>0.43</c:v>
                </c:pt>
                <c:pt idx="1">
                  <c:v>0.56999999999999995</c:v>
                </c:pt>
                <c:pt idx="2">
                  <c:v>0.65600000000000003</c:v>
                </c:pt>
                <c:pt idx="3">
                  <c:v>0.46800000000000003</c:v>
                </c:pt>
                <c:pt idx="4">
                  <c:v>0.73699999999999999</c:v>
                </c:pt>
                <c:pt idx="5">
                  <c:v>0.45</c:v>
                </c:pt>
                <c:pt idx="6">
                  <c:v>0.45</c:v>
                </c:pt>
                <c:pt idx="7">
                  <c:v>0.25</c:v>
                </c:pt>
                <c:pt idx="8">
                  <c:v>0.45800000000000002</c:v>
                </c:pt>
                <c:pt idx="9">
                  <c:v>0.245</c:v>
                </c:pt>
                <c:pt idx="10">
                  <c:v>0.22500000000000001</c:v>
                </c:pt>
                <c:pt idx="11">
                  <c:v>0.252</c:v>
                </c:pt>
                <c:pt idx="12">
                  <c:v>0.155</c:v>
                </c:pt>
                <c:pt idx="13">
                  <c:v>0.222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3-4E7F-A0A3-BBF46F62CA74}"/>
            </c:ext>
          </c:extLst>
        </c:ser>
        <c:ser>
          <c:idx val="1"/>
          <c:order val="1"/>
          <c:tx>
            <c:strRef>
              <c:f>'David White'!$M$42</c:f>
              <c:strCache>
                <c:ptCount val="1"/>
                <c:pt idx="0">
                  <c:v>Un Annealed (av. 0.357)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'David White'!$M$43:$M$56</c:f>
              <c:numCache>
                <c:formatCode>General</c:formatCode>
                <c:ptCount val="14"/>
                <c:pt idx="0">
                  <c:v>0.3</c:v>
                </c:pt>
                <c:pt idx="1">
                  <c:v>0.45</c:v>
                </c:pt>
                <c:pt idx="2">
                  <c:v>0.35</c:v>
                </c:pt>
                <c:pt idx="3">
                  <c:v>0.54300000000000004</c:v>
                </c:pt>
                <c:pt idx="4">
                  <c:v>0.46200000000000002</c:v>
                </c:pt>
                <c:pt idx="5">
                  <c:v>0.5</c:v>
                </c:pt>
                <c:pt idx="6">
                  <c:v>0.375</c:v>
                </c:pt>
                <c:pt idx="7">
                  <c:v>0.25</c:v>
                </c:pt>
                <c:pt idx="8">
                  <c:v>0.23899999999999999</c:v>
                </c:pt>
                <c:pt idx="9">
                  <c:v>0.39700000000000002</c:v>
                </c:pt>
                <c:pt idx="10">
                  <c:v>0.115</c:v>
                </c:pt>
                <c:pt idx="11">
                  <c:v>0.54700000000000004</c:v>
                </c:pt>
                <c:pt idx="12">
                  <c:v>0.25600000000000001</c:v>
                </c:pt>
                <c:pt idx="13">
                  <c:v>0.217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73-4E7F-A0A3-BBF46F62C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19296"/>
        <c:axId val="92920832"/>
      </c:lineChart>
      <c:catAx>
        <c:axId val="9291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out"/>
        <c:minorTickMark val="none"/>
        <c:tickLblPos val="nextTo"/>
        <c:crossAx val="92920832"/>
        <c:crosses val="autoZero"/>
        <c:auto val="1"/>
        <c:lblAlgn val="ctr"/>
        <c:lblOffset val="100"/>
        <c:noMultiLvlLbl val="0"/>
      </c:catAx>
      <c:valAx>
        <c:axId val="92920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MOA</a:t>
                </a:r>
                <a:r>
                  <a:rPr lang="en-NZ" baseline="0"/>
                  <a:t> Vertical</a:t>
                </a:r>
                <a:endParaRPr lang="en-N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919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Extreme Spread (fps)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 Faulk'!$K$32</c:f>
              <c:strCache>
                <c:ptCount val="1"/>
                <c:pt idx="0">
                  <c:v>Annealed (av. 19.375)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val>
            <c:numRef>
              <c:f>'Ken Faulk'!$K$33:$K$40</c:f>
              <c:numCache>
                <c:formatCode>General</c:formatCode>
                <c:ptCount val="8"/>
                <c:pt idx="0">
                  <c:v>5</c:v>
                </c:pt>
                <c:pt idx="1">
                  <c:v>14</c:v>
                </c:pt>
                <c:pt idx="2">
                  <c:v>1</c:v>
                </c:pt>
                <c:pt idx="3">
                  <c:v>12</c:v>
                </c:pt>
                <c:pt idx="4">
                  <c:v>46</c:v>
                </c:pt>
                <c:pt idx="5">
                  <c:v>19</c:v>
                </c:pt>
                <c:pt idx="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A-4B49-8123-C0612B841D18}"/>
            </c:ext>
          </c:extLst>
        </c:ser>
        <c:ser>
          <c:idx val="1"/>
          <c:order val="1"/>
          <c:tx>
            <c:strRef>
              <c:f>'Ken Faulk'!$L$32</c:f>
              <c:strCache>
                <c:ptCount val="1"/>
                <c:pt idx="0">
                  <c:v>Un Annealed (av. 21.5)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val>
            <c:numRef>
              <c:f>'Ken Faulk'!$L$33:$L$40</c:f>
              <c:numCache>
                <c:formatCode>General</c:formatCode>
                <c:ptCount val="8"/>
                <c:pt idx="0">
                  <c:v>28</c:v>
                </c:pt>
                <c:pt idx="1">
                  <c:v>9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44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9A-4B49-8123-C0612B84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59392"/>
        <c:axId val="98060928"/>
      </c:lineChart>
      <c:catAx>
        <c:axId val="9805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Group</a:t>
                </a:r>
                <a:r>
                  <a:rPr lang="en-NZ" baseline="0"/>
                  <a:t> Number</a:t>
                </a:r>
                <a:endParaRPr lang="en-NZ"/>
              </a:p>
            </c:rich>
          </c:tx>
          <c:overlay val="0"/>
        </c:title>
        <c:majorTickMark val="out"/>
        <c:minorTickMark val="none"/>
        <c:tickLblPos val="nextTo"/>
        <c:crossAx val="98060928"/>
        <c:crosses val="autoZero"/>
        <c:auto val="1"/>
        <c:lblAlgn val="ctr"/>
        <c:lblOffset val="100"/>
        <c:noMultiLvlLbl val="0"/>
      </c:catAx>
      <c:valAx>
        <c:axId val="98060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Extreme</a:t>
                </a:r>
                <a:r>
                  <a:rPr lang="en-NZ" baseline="0"/>
                  <a:t> Spread</a:t>
                </a:r>
                <a:endParaRPr lang="en-N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059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175260</xdr:colOff>
      <xdr:row>3</xdr:row>
      <xdr:rowOff>60007</xdr:rowOff>
    </xdr:from>
    <xdr:to>
      <xdr:col>23</xdr:col>
      <xdr:colOff>373380</xdr:colOff>
      <xdr:row>18</xdr:row>
      <xdr:rowOff>60007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274320</xdr:colOff>
      <xdr:row>20</xdr:row>
      <xdr:rowOff>52387</xdr:rowOff>
    </xdr:from>
    <xdr:to>
      <xdr:col>23</xdr:col>
      <xdr:colOff>68579</xdr:colOff>
      <xdr:row>35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510540</xdr:colOff>
      <xdr:row>46</xdr:row>
      <xdr:rowOff>49530</xdr:rowOff>
    </xdr:from>
    <xdr:to>
      <xdr:col>26</xdr:col>
      <xdr:colOff>182880</xdr:colOff>
      <xdr:row>61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05D75C-4529-41F5-8736-1673CFE4E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571500</xdr:colOff>
      <xdr:row>63</xdr:row>
      <xdr:rowOff>3810</xdr:rowOff>
    </xdr:from>
    <xdr:to>
      <xdr:col>26</xdr:col>
      <xdr:colOff>175260</xdr:colOff>
      <xdr:row>78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4023BD-B3BA-43C2-86DF-12E2D3DE7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129540</xdr:colOff>
      <xdr:row>63</xdr:row>
      <xdr:rowOff>57150</xdr:rowOff>
    </xdr:from>
    <xdr:to>
      <xdr:col>23</xdr:col>
      <xdr:colOff>518160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236220</xdr:colOff>
      <xdr:row>84</xdr:row>
      <xdr:rowOff>52387</xdr:rowOff>
    </xdr:from>
    <xdr:to>
      <xdr:col>23</xdr:col>
      <xdr:colOff>28574</xdr:colOff>
      <xdr:row>99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335280</xdr:colOff>
      <xdr:row>24</xdr:row>
      <xdr:rowOff>23812</xdr:rowOff>
    </xdr:from>
    <xdr:to>
      <xdr:col>24</xdr:col>
      <xdr:colOff>144780</xdr:colOff>
      <xdr:row>39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274320</xdr:colOff>
      <xdr:row>41</xdr:row>
      <xdr:rowOff>176212</xdr:rowOff>
    </xdr:from>
    <xdr:to>
      <xdr:col>24</xdr:col>
      <xdr:colOff>167639</xdr:colOff>
      <xdr:row>56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29</xdr:row>
      <xdr:rowOff>109537</xdr:rowOff>
    </xdr:from>
    <xdr:to>
      <xdr:col>23</xdr:col>
      <xdr:colOff>76199</xdr:colOff>
      <xdr:row>45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47</xdr:row>
      <xdr:rowOff>166687</xdr:rowOff>
    </xdr:from>
    <xdr:to>
      <xdr:col>23</xdr:col>
      <xdr:colOff>83819</xdr:colOff>
      <xdr:row>64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0"/>
  <sheetViews>
    <sheetView workbookViewId="0">
      <selection activeCell="K10" sqref="K10"/>
    </sheetView>
  </sheetViews>
  <sheetFormatPr defaultRowHeight="14.4" x14ac:dyDescent="0.3"/>
  <sheetData>
    <row r="1" spans="1:12" ht="23.4" x14ac:dyDescent="0.45">
      <c r="A1" s="53" t="s">
        <v>436</v>
      </c>
      <c r="B1" s="54"/>
      <c r="C1" s="54"/>
      <c r="D1" s="54"/>
      <c r="E1" s="54"/>
      <c r="F1" s="54"/>
      <c r="G1" s="54"/>
      <c r="H1" s="54"/>
      <c r="I1" s="54"/>
      <c r="J1" s="54"/>
    </row>
    <row r="3" spans="1:12" x14ac:dyDescent="0.3">
      <c r="A3" s="1" t="s">
        <v>4</v>
      </c>
    </row>
    <row r="4" spans="1:12" x14ac:dyDescent="0.3">
      <c r="A4" t="s">
        <v>0</v>
      </c>
      <c r="K4" t="s">
        <v>9</v>
      </c>
    </row>
    <row r="5" spans="1:12" x14ac:dyDescent="0.3">
      <c r="A5" t="s">
        <v>3</v>
      </c>
      <c r="K5" t="s">
        <v>300</v>
      </c>
      <c r="L5" t="s">
        <v>301</v>
      </c>
    </row>
    <row r="6" spans="1:12" x14ac:dyDescent="0.3">
      <c r="A6" t="s">
        <v>1</v>
      </c>
      <c r="K6">
        <v>14</v>
      </c>
      <c r="L6">
        <v>19</v>
      </c>
    </row>
    <row r="7" spans="1:12" x14ac:dyDescent="0.3">
      <c r="A7" t="s">
        <v>114</v>
      </c>
      <c r="K7">
        <v>14</v>
      </c>
      <c r="L7">
        <v>23</v>
      </c>
    </row>
    <row r="8" spans="1:12" x14ac:dyDescent="0.3">
      <c r="A8" t="s">
        <v>115</v>
      </c>
      <c r="K8">
        <v>26</v>
      </c>
      <c r="L8">
        <v>14</v>
      </c>
    </row>
    <row r="9" spans="1:12" x14ac:dyDescent="0.3">
      <c r="A9" t="s">
        <v>116</v>
      </c>
      <c r="K9">
        <v>18</v>
      </c>
      <c r="L9">
        <v>19</v>
      </c>
    </row>
    <row r="10" spans="1:12" x14ac:dyDescent="0.3">
      <c r="A10" t="s">
        <v>117</v>
      </c>
      <c r="K10">
        <v>15</v>
      </c>
      <c r="L10">
        <v>31</v>
      </c>
    </row>
    <row r="11" spans="1:12" x14ac:dyDescent="0.3">
      <c r="A11" t="s">
        <v>2</v>
      </c>
      <c r="K11">
        <v>19</v>
      </c>
      <c r="L11">
        <v>27</v>
      </c>
    </row>
    <row r="12" spans="1:12" x14ac:dyDescent="0.3">
      <c r="K12">
        <v>16</v>
      </c>
      <c r="L12">
        <v>24</v>
      </c>
    </row>
    <row r="13" spans="1:12" x14ac:dyDescent="0.3">
      <c r="A13" s="58" t="s">
        <v>420</v>
      </c>
      <c r="B13" s="58"/>
      <c r="C13" s="58"/>
      <c r="D13" s="58"/>
      <c r="E13" s="58"/>
      <c r="F13" s="38"/>
      <c r="G13" s="38"/>
      <c r="K13">
        <v>10</v>
      </c>
      <c r="L13">
        <v>32</v>
      </c>
    </row>
    <row r="14" spans="1:12" x14ac:dyDescent="0.3">
      <c r="A14" s="37" t="s">
        <v>5</v>
      </c>
      <c r="B14" s="38"/>
      <c r="C14" s="38"/>
      <c r="D14" s="38"/>
      <c r="E14" s="38"/>
      <c r="F14" s="37" t="s">
        <v>6</v>
      </c>
      <c r="G14" s="38"/>
      <c r="K14">
        <v>27</v>
      </c>
      <c r="L14">
        <v>15</v>
      </c>
    </row>
    <row r="15" spans="1:12" x14ac:dyDescent="0.3">
      <c r="A15" s="37"/>
      <c r="B15" s="38"/>
      <c r="C15" s="38"/>
      <c r="D15" s="38"/>
      <c r="E15" s="38"/>
      <c r="F15" s="37"/>
      <c r="G15" s="38"/>
      <c r="K15">
        <v>25</v>
      </c>
      <c r="L15">
        <v>25</v>
      </c>
    </row>
    <row r="16" spans="1:12" x14ac:dyDescent="0.3">
      <c r="A16" s="38" t="s">
        <v>17</v>
      </c>
      <c r="B16" s="38"/>
      <c r="C16" s="38"/>
      <c r="D16" s="38"/>
      <c r="E16" s="38"/>
      <c r="F16" s="38"/>
      <c r="G16" s="38"/>
      <c r="K16">
        <v>13</v>
      </c>
      <c r="L16">
        <v>23</v>
      </c>
    </row>
    <row r="17" spans="1:14" x14ac:dyDescent="0.3">
      <c r="A17" s="38" t="s">
        <v>7</v>
      </c>
      <c r="B17" s="38"/>
      <c r="C17" s="38"/>
      <c r="D17" s="39" t="s">
        <v>22</v>
      </c>
      <c r="E17" s="38"/>
      <c r="F17" s="38"/>
      <c r="G17" s="38"/>
      <c r="K17">
        <v>16</v>
      </c>
      <c r="L17">
        <v>13</v>
      </c>
    </row>
    <row r="18" spans="1:14" x14ac:dyDescent="0.3">
      <c r="A18" s="38"/>
      <c r="B18" s="38"/>
      <c r="C18" s="38"/>
      <c r="D18" s="38"/>
      <c r="E18" s="38"/>
      <c r="F18" s="38"/>
      <c r="G18" s="38"/>
      <c r="K18" s="11">
        <f>AVERAGE(K6:K17)</f>
        <v>17.75</v>
      </c>
      <c r="L18" s="11">
        <f>AVERAGE(L6:L17)</f>
        <v>22.083333333333332</v>
      </c>
    </row>
    <row r="19" spans="1:14" x14ac:dyDescent="0.3">
      <c r="A19" s="38" t="s">
        <v>12</v>
      </c>
      <c r="B19" s="38"/>
      <c r="C19" s="38">
        <v>3044</v>
      </c>
      <c r="D19" s="38"/>
      <c r="E19" s="38"/>
      <c r="F19" s="38"/>
      <c r="G19" s="38">
        <v>3051</v>
      </c>
      <c r="K19" t="s">
        <v>298</v>
      </c>
    </row>
    <row r="20" spans="1:14" x14ac:dyDescent="0.3">
      <c r="A20" s="38" t="s">
        <v>13</v>
      </c>
      <c r="B20" s="38"/>
      <c r="C20" s="38">
        <v>3080</v>
      </c>
      <c r="D20" s="38"/>
      <c r="E20" s="38"/>
      <c r="F20" s="38"/>
      <c r="G20" s="38">
        <v>3037</v>
      </c>
      <c r="K20" t="s">
        <v>302</v>
      </c>
      <c r="L20" s="59" t="s">
        <v>303</v>
      </c>
      <c r="M20" s="59"/>
      <c r="N20" s="59"/>
    </row>
    <row r="21" spans="1:14" x14ac:dyDescent="0.3">
      <c r="A21" s="38" t="s">
        <v>14</v>
      </c>
      <c r="B21" s="38"/>
      <c r="C21" s="38">
        <v>3048</v>
      </c>
      <c r="D21" s="38"/>
      <c r="E21" s="38"/>
      <c r="F21" s="38"/>
      <c r="G21" s="38">
        <v>3057</v>
      </c>
      <c r="K21">
        <v>0.22</v>
      </c>
      <c r="L21">
        <v>0.621</v>
      </c>
    </row>
    <row r="22" spans="1:14" x14ac:dyDescent="0.3">
      <c r="A22" s="38" t="s">
        <v>15</v>
      </c>
      <c r="B22" s="38"/>
      <c r="C22" s="38">
        <v>3057</v>
      </c>
      <c r="D22" s="38"/>
      <c r="E22" s="38"/>
      <c r="F22" s="38"/>
      <c r="G22" s="38">
        <v>3064</v>
      </c>
      <c r="K22">
        <v>0.42</v>
      </c>
      <c r="L22">
        <v>0.752</v>
      </c>
    </row>
    <row r="23" spans="1:14" x14ac:dyDescent="0.3">
      <c r="A23" s="38" t="s">
        <v>16</v>
      </c>
      <c r="B23" s="38"/>
      <c r="C23" s="38">
        <v>3057</v>
      </c>
      <c r="D23" s="38"/>
      <c r="E23" s="38"/>
      <c r="F23" s="38"/>
      <c r="G23" s="38">
        <v>3068</v>
      </c>
      <c r="K23">
        <v>0.251</v>
      </c>
      <c r="L23">
        <v>0.84</v>
      </c>
    </row>
    <row r="24" spans="1:14" x14ac:dyDescent="0.3">
      <c r="A24" s="38"/>
      <c r="B24" s="38"/>
      <c r="C24" s="38"/>
      <c r="D24" s="38"/>
      <c r="E24" s="38"/>
      <c r="F24" s="38"/>
      <c r="G24" s="38"/>
      <c r="K24">
        <v>0.45200000000000001</v>
      </c>
      <c r="L24">
        <v>0.755</v>
      </c>
    </row>
    <row r="25" spans="1:14" x14ac:dyDescent="0.3">
      <c r="A25" s="38" t="s">
        <v>8</v>
      </c>
      <c r="B25" s="38"/>
      <c r="C25" s="38">
        <f>SUM(C19:C24) /5</f>
        <v>3057.2</v>
      </c>
      <c r="D25" s="38"/>
      <c r="E25" s="38"/>
      <c r="F25" s="38"/>
      <c r="G25" s="38">
        <f>SUM(G19:G24)/5</f>
        <v>3055.4</v>
      </c>
      <c r="K25">
        <v>9.2999999999999999E-2</v>
      </c>
      <c r="L25">
        <v>0.77600000000000002</v>
      </c>
    </row>
    <row r="26" spans="1:14" x14ac:dyDescent="0.3">
      <c r="A26" s="38" t="s">
        <v>9</v>
      </c>
      <c r="B26" s="38"/>
      <c r="C26" s="38">
        <v>36</v>
      </c>
      <c r="D26" s="38"/>
      <c r="E26" s="38"/>
      <c r="F26" s="38"/>
      <c r="G26" s="38">
        <v>31</v>
      </c>
      <c r="K26">
        <v>0.63400000000000001</v>
      </c>
      <c r="L26">
        <v>0.56000000000000005</v>
      </c>
    </row>
    <row r="27" spans="1:14" x14ac:dyDescent="0.3">
      <c r="A27" s="38" t="s">
        <v>10</v>
      </c>
      <c r="B27" s="38"/>
      <c r="C27" s="38">
        <v>8.5</v>
      </c>
      <c r="D27" s="38"/>
      <c r="E27" s="38"/>
      <c r="F27" s="38"/>
      <c r="G27" s="38">
        <v>7.9</v>
      </c>
      <c r="K27" s="13">
        <f>AVERAGE(K21:K26)</f>
        <v>0.34499999999999997</v>
      </c>
      <c r="L27" s="13">
        <f>AVERAGE(L21:L26)</f>
        <v>0.71733333333333338</v>
      </c>
    </row>
    <row r="28" spans="1:14" x14ac:dyDescent="0.3">
      <c r="A28" s="38" t="s">
        <v>11</v>
      </c>
      <c r="B28" s="38"/>
      <c r="C28" s="38">
        <v>5.5</v>
      </c>
      <c r="D28" s="38"/>
      <c r="E28" s="38"/>
      <c r="F28" s="38"/>
      <c r="G28" s="38">
        <v>7.9</v>
      </c>
    </row>
    <row r="29" spans="1:14" x14ac:dyDescent="0.3">
      <c r="A29" s="38"/>
      <c r="B29" s="38"/>
      <c r="C29" s="38"/>
      <c r="D29" s="38"/>
      <c r="E29" s="38"/>
      <c r="F29" s="38"/>
      <c r="G29" s="38"/>
    </row>
    <row r="30" spans="1:14" x14ac:dyDescent="0.3">
      <c r="A30" s="38"/>
      <c r="B30" s="38"/>
      <c r="C30" s="38"/>
      <c r="D30" s="38"/>
      <c r="E30" s="38"/>
      <c r="F30" s="38"/>
      <c r="G30" s="38"/>
    </row>
    <row r="31" spans="1:14" x14ac:dyDescent="0.3">
      <c r="A31" s="38" t="s">
        <v>18</v>
      </c>
      <c r="B31" s="38"/>
      <c r="C31" s="38"/>
      <c r="D31" s="38"/>
      <c r="E31" s="38"/>
      <c r="F31" s="38"/>
      <c r="G31" s="38"/>
    </row>
    <row r="32" spans="1:14" x14ac:dyDescent="0.3">
      <c r="A32" s="38" t="s">
        <v>7</v>
      </c>
      <c r="B32" s="38"/>
      <c r="C32" s="38"/>
      <c r="D32" s="39" t="s">
        <v>22</v>
      </c>
      <c r="E32" s="38"/>
      <c r="F32" s="38"/>
      <c r="G32" s="38"/>
    </row>
    <row r="33" spans="1:7" x14ac:dyDescent="0.3">
      <c r="A33" s="38"/>
      <c r="B33" s="38"/>
      <c r="C33" s="38"/>
      <c r="D33" s="38"/>
      <c r="E33" s="38"/>
      <c r="F33" s="38"/>
      <c r="G33" s="38"/>
    </row>
    <row r="34" spans="1:7" x14ac:dyDescent="0.3">
      <c r="A34" s="38" t="s">
        <v>12</v>
      </c>
      <c r="B34" s="38"/>
      <c r="C34" s="38">
        <v>3053</v>
      </c>
      <c r="D34" s="38"/>
      <c r="E34" s="38"/>
      <c r="F34" s="38"/>
      <c r="G34" s="38">
        <v>3053</v>
      </c>
    </row>
    <row r="35" spans="1:7" x14ac:dyDescent="0.3">
      <c r="A35" s="38" t="s">
        <v>13</v>
      </c>
      <c r="B35" s="38"/>
      <c r="C35" s="38">
        <v>3052</v>
      </c>
      <c r="D35" s="38"/>
      <c r="E35" s="38"/>
      <c r="F35" s="38"/>
      <c r="G35" s="38">
        <v>3040</v>
      </c>
    </row>
    <row r="36" spans="1:7" x14ac:dyDescent="0.3">
      <c r="A36" s="38" t="s">
        <v>14</v>
      </c>
      <c r="B36" s="38"/>
      <c r="C36" s="38">
        <v>3058</v>
      </c>
      <c r="D36" s="38"/>
      <c r="E36" s="38"/>
      <c r="F36" s="38"/>
      <c r="G36" s="38">
        <v>3053</v>
      </c>
    </row>
    <row r="37" spans="1:7" x14ac:dyDescent="0.3">
      <c r="A37" s="38" t="s">
        <v>15</v>
      </c>
      <c r="B37" s="38"/>
      <c r="C37" s="38">
        <v>3043</v>
      </c>
      <c r="D37" s="38"/>
      <c r="E37" s="38"/>
      <c r="F37" s="38"/>
      <c r="G37" s="38">
        <v>3052</v>
      </c>
    </row>
    <row r="38" spans="1:7" x14ac:dyDescent="0.3">
      <c r="A38" s="38" t="s">
        <v>16</v>
      </c>
      <c r="B38" s="38"/>
      <c r="C38" s="38">
        <v>3050</v>
      </c>
      <c r="D38" s="38"/>
      <c r="E38" s="38"/>
      <c r="F38" s="38"/>
      <c r="G38" s="38">
        <v>3040</v>
      </c>
    </row>
    <row r="39" spans="1:7" x14ac:dyDescent="0.3">
      <c r="A39" s="38"/>
      <c r="B39" s="38"/>
      <c r="C39" s="38"/>
      <c r="D39" s="38"/>
      <c r="E39" s="38"/>
      <c r="F39" s="38"/>
      <c r="G39" s="38"/>
    </row>
    <row r="40" spans="1:7" x14ac:dyDescent="0.3">
      <c r="A40" s="38" t="s">
        <v>8</v>
      </c>
      <c r="B40" s="38"/>
      <c r="C40" s="38">
        <f>SUM(C34:C39) /5</f>
        <v>3051.2</v>
      </c>
      <c r="D40" s="38"/>
      <c r="E40" s="38"/>
      <c r="F40" s="38"/>
      <c r="G40" s="38">
        <f>SUM(G34:G39)/5</f>
        <v>3047.6</v>
      </c>
    </row>
    <row r="41" spans="1:7" x14ac:dyDescent="0.3">
      <c r="A41" s="38" t="s">
        <v>9</v>
      </c>
      <c r="B41" s="38"/>
      <c r="C41" s="38">
        <v>15</v>
      </c>
      <c r="D41" s="38"/>
      <c r="E41" s="38"/>
      <c r="F41" s="38"/>
      <c r="G41" s="38">
        <v>13</v>
      </c>
    </row>
    <row r="42" spans="1:7" x14ac:dyDescent="0.3">
      <c r="A42" s="38" t="s">
        <v>10</v>
      </c>
      <c r="B42" s="38"/>
      <c r="C42" s="38">
        <v>8.6999999999999993</v>
      </c>
      <c r="D42" s="38"/>
      <c r="E42" s="38"/>
      <c r="F42" s="38"/>
      <c r="G42" s="38">
        <v>12.2</v>
      </c>
    </row>
    <row r="43" spans="1:7" x14ac:dyDescent="0.3">
      <c r="A43" s="38" t="s">
        <v>11</v>
      </c>
      <c r="B43" s="38"/>
      <c r="C43" s="38">
        <v>2.2000000000000002</v>
      </c>
      <c r="D43" s="38"/>
      <c r="E43" s="38"/>
      <c r="F43" s="38"/>
      <c r="G43" s="38">
        <v>5.8</v>
      </c>
    </row>
    <row r="44" spans="1:7" x14ac:dyDescent="0.3">
      <c r="A44" s="38"/>
      <c r="B44" s="38"/>
      <c r="C44" s="38"/>
      <c r="D44" s="38"/>
      <c r="E44" s="38"/>
      <c r="F44" s="38"/>
      <c r="G44" s="38"/>
    </row>
    <row r="45" spans="1:7" x14ac:dyDescent="0.3">
      <c r="A45" s="38"/>
      <c r="B45" s="38"/>
      <c r="C45" s="38"/>
      <c r="D45" s="38"/>
      <c r="E45" s="38"/>
      <c r="F45" s="38"/>
      <c r="G45" s="38"/>
    </row>
    <row r="46" spans="1:7" x14ac:dyDescent="0.3">
      <c r="A46" s="38" t="s">
        <v>19</v>
      </c>
      <c r="B46" s="38"/>
      <c r="C46" s="38"/>
      <c r="D46" s="38"/>
      <c r="E46" s="38"/>
      <c r="F46" s="38"/>
      <c r="G46" s="38"/>
    </row>
    <row r="47" spans="1:7" x14ac:dyDescent="0.3">
      <c r="A47" s="38" t="s">
        <v>7</v>
      </c>
      <c r="B47" s="38"/>
      <c r="C47" s="38"/>
      <c r="D47" s="39" t="s">
        <v>22</v>
      </c>
      <c r="E47" s="38"/>
      <c r="F47" s="38"/>
      <c r="G47" s="38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 t="s">
        <v>12</v>
      </c>
      <c r="B49" s="38"/>
      <c r="C49" s="38">
        <v>3056</v>
      </c>
      <c r="D49" s="38"/>
      <c r="E49" s="38"/>
      <c r="F49" s="38"/>
      <c r="G49" s="38">
        <v>3058</v>
      </c>
    </row>
    <row r="50" spans="1:7" x14ac:dyDescent="0.3">
      <c r="A50" s="38" t="s">
        <v>13</v>
      </c>
      <c r="B50" s="38"/>
      <c r="C50" s="38">
        <v>3041</v>
      </c>
      <c r="D50" s="38"/>
      <c r="E50" s="38"/>
      <c r="F50" s="38"/>
      <c r="G50" s="38">
        <v>3063</v>
      </c>
    </row>
    <row r="51" spans="1:7" x14ac:dyDescent="0.3">
      <c r="A51" s="38" t="s">
        <v>14</v>
      </c>
      <c r="B51" s="38"/>
      <c r="C51" s="38">
        <v>3052</v>
      </c>
      <c r="D51" s="38"/>
      <c r="E51" s="38"/>
      <c r="F51" s="38"/>
      <c r="G51" s="38">
        <v>3056</v>
      </c>
    </row>
    <row r="52" spans="1:7" x14ac:dyDescent="0.3">
      <c r="A52" s="38" t="s">
        <v>15</v>
      </c>
      <c r="B52" s="38"/>
      <c r="C52" s="38">
        <v>3046</v>
      </c>
      <c r="D52" s="38"/>
      <c r="E52" s="38"/>
      <c r="F52" s="38"/>
      <c r="G52" s="38">
        <v>3052</v>
      </c>
    </row>
    <row r="53" spans="1:7" x14ac:dyDescent="0.3">
      <c r="A53" s="38" t="s">
        <v>16</v>
      </c>
      <c r="B53" s="38"/>
      <c r="C53" s="38">
        <v>3030</v>
      </c>
      <c r="D53" s="38"/>
      <c r="E53" s="38"/>
      <c r="F53" s="38"/>
      <c r="G53" s="38" t="s">
        <v>21</v>
      </c>
    </row>
    <row r="54" spans="1:7" x14ac:dyDescent="0.3">
      <c r="A54" s="38"/>
      <c r="B54" s="38"/>
      <c r="C54" s="38"/>
      <c r="D54" s="38"/>
      <c r="E54" s="38"/>
      <c r="F54" s="38"/>
      <c r="G54" s="38"/>
    </row>
    <row r="55" spans="1:7" x14ac:dyDescent="0.3">
      <c r="A55" s="38" t="s">
        <v>8</v>
      </c>
      <c r="B55" s="38"/>
      <c r="C55" s="38">
        <f>SUM(C49:C54) /5</f>
        <v>3045</v>
      </c>
      <c r="D55" s="38"/>
      <c r="E55" s="38"/>
      <c r="F55" s="38"/>
      <c r="G55" s="38">
        <f>SUM(G49:G54)/4</f>
        <v>3057.25</v>
      </c>
    </row>
    <row r="56" spans="1:7" x14ac:dyDescent="0.3">
      <c r="A56" s="38" t="s">
        <v>9</v>
      </c>
      <c r="B56" s="38"/>
      <c r="C56" s="38">
        <v>26</v>
      </c>
      <c r="D56" s="38"/>
      <c r="E56" s="38"/>
      <c r="F56" s="38"/>
      <c r="G56" s="38">
        <v>11</v>
      </c>
    </row>
    <row r="57" spans="1:7" x14ac:dyDescent="0.3">
      <c r="A57" s="38" t="s">
        <v>10</v>
      </c>
      <c r="B57" s="38"/>
      <c r="C57" s="38">
        <v>8.3699999999999992</v>
      </c>
      <c r="D57" s="38"/>
      <c r="E57" s="38"/>
      <c r="F57" s="38"/>
      <c r="G57" s="38">
        <v>8.1199999999999992</v>
      </c>
    </row>
    <row r="58" spans="1:7" x14ac:dyDescent="0.3">
      <c r="A58" s="38" t="s">
        <v>11</v>
      </c>
      <c r="B58" s="38"/>
      <c r="C58" s="38">
        <v>8.3699999999999992</v>
      </c>
      <c r="D58" s="38"/>
      <c r="E58" s="38"/>
      <c r="F58" s="38"/>
      <c r="G58" s="38">
        <v>8.1199999999999992</v>
      </c>
    </row>
    <row r="59" spans="1:7" x14ac:dyDescent="0.3">
      <c r="A59" s="38"/>
      <c r="B59" s="38"/>
      <c r="C59" s="38"/>
      <c r="D59" s="38"/>
      <c r="E59" s="38"/>
      <c r="F59" s="38"/>
      <c r="G59" s="38"/>
    </row>
    <row r="60" spans="1:7" x14ac:dyDescent="0.3">
      <c r="A60" s="38"/>
      <c r="B60" s="38"/>
      <c r="C60" s="38"/>
      <c r="D60" s="38"/>
      <c r="E60" s="38"/>
      <c r="F60" s="38"/>
      <c r="G60" s="38"/>
    </row>
    <row r="61" spans="1:7" x14ac:dyDescent="0.3">
      <c r="A61" s="38" t="s">
        <v>20</v>
      </c>
      <c r="B61" s="38"/>
      <c r="C61" s="38"/>
      <c r="D61" s="38"/>
      <c r="E61" s="38"/>
      <c r="F61" s="38"/>
      <c r="G61" s="38"/>
    </row>
    <row r="62" spans="1:7" x14ac:dyDescent="0.3">
      <c r="A62" s="38" t="s">
        <v>7</v>
      </c>
      <c r="B62" s="38"/>
      <c r="C62" s="38"/>
      <c r="D62" s="39" t="s">
        <v>22</v>
      </c>
      <c r="E62" s="38"/>
      <c r="F62" s="38"/>
      <c r="G62" s="38"/>
    </row>
    <row r="63" spans="1:7" x14ac:dyDescent="0.3">
      <c r="A63" s="38"/>
      <c r="B63" s="38"/>
      <c r="C63" s="38"/>
      <c r="D63" s="38"/>
      <c r="E63" s="38"/>
      <c r="F63" s="38"/>
      <c r="G63" s="38"/>
    </row>
    <row r="64" spans="1:7" x14ac:dyDescent="0.3">
      <c r="A64" s="38" t="s">
        <v>12</v>
      </c>
      <c r="B64" s="38"/>
      <c r="C64" s="38">
        <v>3038</v>
      </c>
      <c r="D64" s="38"/>
      <c r="E64" s="38"/>
      <c r="F64" s="38"/>
      <c r="G64" s="38">
        <v>3049</v>
      </c>
    </row>
    <row r="65" spans="1:7" x14ac:dyDescent="0.3">
      <c r="A65" s="38" t="s">
        <v>13</v>
      </c>
      <c r="B65" s="38"/>
      <c r="C65" s="38">
        <v>3058</v>
      </c>
      <c r="D65" s="38"/>
      <c r="E65" s="38"/>
      <c r="F65" s="38"/>
      <c r="G65" s="38">
        <v>3063</v>
      </c>
    </row>
    <row r="66" spans="1:7" x14ac:dyDescent="0.3">
      <c r="A66" s="38" t="s">
        <v>14</v>
      </c>
      <c r="B66" s="38"/>
      <c r="C66" s="38">
        <v>3060</v>
      </c>
      <c r="D66" s="38"/>
      <c r="E66" s="38"/>
      <c r="F66" s="38"/>
      <c r="G66" s="38">
        <v>3061</v>
      </c>
    </row>
    <row r="67" spans="1:7" x14ac:dyDescent="0.3">
      <c r="A67" s="38" t="s">
        <v>15</v>
      </c>
      <c r="B67" s="38"/>
      <c r="C67" s="38">
        <v>3049</v>
      </c>
      <c r="D67" s="38"/>
      <c r="E67" s="38"/>
      <c r="F67" s="38"/>
      <c r="G67" s="38" t="s">
        <v>21</v>
      </c>
    </row>
    <row r="68" spans="1:7" x14ac:dyDescent="0.3">
      <c r="A68" s="38" t="s">
        <v>16</v>
      </c>
      <c r="B68" s="38"/>
      <c r="C68" s="38">
        <v>3042</v>
      </c>
      <c r="D68" s="38"/>
      <c r="E68" s="38"/>
      <c r="F68" s="38"/>
      <c r="G68" s="38" t="s">
        <v>21</v>
      </c>
    </row>
    <row r="69" spans="1:7" x14ac:dyDescent="0.3">
      <c r="A69" s="38"/>
      <c r="B69" s="38"/>
      <c r="C69" s="38"/>
      <c r="D69" s="38"/>
      <c r="E69" s="38"/>
      <c r="F69" s="38"/>
      <c r="G69" s="38"/>
    </row>
    <row r="70" spans="1:7" x14ac:dyDescent="0.3">
      <c r="A70" s="38" t="s">
        <v>8</v>
      </c>
      <c r="B70" s="38"/>
      <c r="C70" s="38">
        <f>SUM(C64:C69) /5</f>
        <v>3049.4</v>
      </c>
      <c r="D70" s="38"/>
      <c r="E70" s="38"/>
      <c r="F70" s="38"/>
      <c r="G70" s="38">
        <f>SUM(G64:G69)/3</f>
        <v>3057.6666666666665</v>
      </c>
    </row>
    <row r="71" spans="1:7" x14ac:dyDescent="0.3">
      <c r="A71" s="38" t="s">
        <v>9</v>
      </c>
      <c r="B71" s="38"/>
      <c r="C71" s="38">
        <v>22</v>
      </c>
      <c r="D71" s="38"/>
      <c r="E71" s="38"/>
      <c r="F71" s="38"/>
      <c r="G71" s="38">
        <v>14</v>
      </c>
    </row>
    <row r="72" spans="1:7" x14ac:dyDescent="0.3">
      <c r="A72" s="38" t="s">
        <v>10</v>
      </c>
      <c r="B72" s="38"/>
      <c r="C72" s="38">
        <v>12.87</v>
      </c>
      <c r="D72" s="38"/>
      <c r="E72" s="38"/>
      <c r="F72" s="38"/>
      <c r="G72" s="38">
        <v>5.75</v>
      </c>
    </row>
    <row r="73" spans="1:7" x14ac:dyDescent="0.3">
      <c r="A73" s="38" t="s">
        <v>11</v>
      </c>
      <c r="B73" s="38"/>
      <c r="C73" s="38">
        <v>9.8699999999999992</v>
      </c>
      <c r="D73" s="38"/>
      <c r="E73" s="38"/>
      <c r="F73" s="38"/>
      <c r="G73" s="38">
        <v>4.75</v>
      </c>
    </row>
    <row r="74" spans="1:7" x14ac:dyDescent="0.3">
      <c r="A74" s="38"/>
      <c r="B74" s="38"/>
      <c r="C74" s="38"/>
      <c r="D74" s="38"/>
      <c r="E74" s="38"/>
      <c r="F74" s="38"/>
      <c r="G74" s="38"/>
    </row>
    <row r="75" spans="1:7" x14ac:dyDescent="0.3">
      <c r="A75" s="38"/>
      <c r="B75" s="38"/>
      <c r="C75" s="38"/>
      <c r="D75" s="38"/>
      <c r="E75" s="38"/>
      <c r="F75" s="38"/>
      <c r="G75" s="38"/>
    </row>
    <row r="76" spans="1:7" x14ac:dyDescent="0.3">
      <c r="A76" s="38" t="s">
        <v>75</v>
      </c>
      <c r="B76" s="38"/>
      <c r="C76" s="38"/>
      <c r="D76" s="38"/>
      <c r="E76" s="38"/>
      <c r="F76" s="38"/>
      <c r="G76" s="38"/>
    </row>
    <row r="77" spans="1:7" x14ac:dyDescent="0.3">
      <c r="A77" s="38" t="s">
        <v>41</v>
      </c>
      <c r="B77" s="38"/>
      <c r="C77" s="38"/>
      <c r="D77" s="38"/>
      <c r="E77" s="38"/>
      <c r="F77" s="38"/>
      <c r="G77" s="38"/>
    </row>
    <row r="78" spans="1:7" x14ac:dyDescent="0.3">
      <c r="A78" s="38"/>
      <c r="B78" s="38"/>
      <c r="C78" s="38"/>
      <c r="D78" s="38"/>
      <c r="E78" s="38"/>
      <c r="F78" s="38"/>
      <c r="G78" s="38"/>
    </row>
    <row r="79" spans="1:7" x14ac:dyDescent="0.3">
      <c r="A79" s="38" t="s">
        <v>12</v>
      </c>
      <c r="B79" s="38"/>
      <c r="C79" s="38">
        <v>3016</v>
      </c>
      <c r="D79" s="38"/>
      <c r="E79" s="38"/>
      <c r="F79" s="38"/>
      <c r="G79" s="40">
        <v>3008</v>
      </c>
    </row>
    <row r="80" spans="1:7" x14ac:dyDescent="0.3">
      <c r="A80" s="38" t="s">
        <v>13</v>
      </c>
      <c r="B80" s="38"/>
      <c r="C80" s="40">
        <v>3010</v>
      </c>
      <c r="D80" s="38"/>
      <c r="E80" s="38"/>
      <c r="F80" s="38"/>
      <c r="G80" s="38">
        <v>3013</v>
      </c>
    </row>
    <row r="81" spans="1:7" x14ac:dyDescent="0.3">
      <c r="A81" s="38" t="s">
        <v>14</v>
      </c>
      <c r="B81" s="38"/>
      <c r="C81" s="38">
        <v>3017</v>
      </c>
      <c r="D81" s="38"/>
      <c r="E81" s="38"/>
      <c r="F81" s="38"/>
      <c r="G81" s="38">
        <v>3021</v>
      </c>
    </row>
    <row r="82" spans="1:7" x14ac:dyDescent="0.3">
      <c r="A82" s="38" t="s">
        <v>15</v>
      </c>
      <c r="B82" s="38"/>
      <c r="C82" s="40">
        <v>3027</v>
      </c>
      <c r="D82" s="38"/>
      <c r="E82" s="38"/>
      <c r="F82" s="38"/>
      <c r="G82" s="38">
        <v>3024</v>
      </c>
    </row>
    <row r="83" spans="1:7" x14ac:dyDescent="0.3">
      <c r="A83" s="38" t="s">
        <v>16</v>
      </c>
      <c r="B83" s="38"/>
      <c r="C83" s="38">
        <v>3018</v>
      </c>
      <c r="D83" s="38"/>
      <c r="E83" s="38"/>
      <c r="F83" s="38"/>
      <c r="G83" s="38">
        <v>3018</v>
      </c>
    </row>
    <row r="84" spans="1:7" x14ac:dyDescent="0.3">
      <c r="A84" s="38"/>
      <c r="B84" s="38"/>
      <c r="C84" s="38"/>
      <c r="D84" s="38"/>
      <c r="E84" s="38"/>
      <c r="F84" s="38"/>
      <c r="G84" s="38"/>
    </row>
    <row r="85" spans="1:7" x14ac:dyDescent="0.3">
      <c r="A85" s="38" t="s">
        <v>8</v>
      </c>
      <c r="B85" s="38"/>
      <c r="C85" s="38">
        <f>SUM(C79:C84)/5</f>
        <v>3017.6</v>
      </c>
      <c r="D85" s="38"/>
      <c r="E85" s="38"/>
      <c r="F85" s="38"/>
      <c r="G85" s="38">
        <f>SUM(G79:G84)/5</f>
        <v>3016.8</v>
      </c>
    </row>
    <row r="86" spans="1:7" x14ac:dyDescent="0.3">
      <c r="A86" s="38" t="s">
        <v>9</v>
      </c>
      <c r="B86" s="38"/>
      <c r="C86" s="38">
        <v>17</v>
      </c>
      <c r="D86" s="38"/>
      <c r="E86" s="38"/>
      <c r="F86" s="38"/>
      <c r="G86" s="38">
        <v>16</v>
      </c>
    </row>
    <row r="87" spans="1:7" x14ac:dyDescent="0.3">
      <c r="A87" s="38" t="s">
        <v>43</v>
      </c>
      <c r="B87" s="38"/>
      <c r="C87" s="38">
        <v>5</v>
      </c>
      <c r="D87" s="38"/>
      <c r="E87" s="38"/>
      <c r="F87" s="38"/>
      <c r="G87" s="38">
        <v>9.25</v>
      </c>
    </row>
    <row r="88" spans="1:7" x14ac:dyDescent="0.3">
      <c r="A88" s="38" t="s">
        <v>11</v>
      </c>
      <c r="B88" s="38"/>
      <c r="C88" s="38">
        <v>12</v>
      </c>
      <c r="D88" s="38"/>
      <c r="E88" s="38"/>
      <c r="F88" s="38"/>
      <c r="G88" s="38">
        <v>9</v>
      </c>
    </row>
    <row r="89" spans="1:7" x14ac:dyDescent="0.3">
      <c r="A89" s="38"/>
      <c r="B89" s="38"/>
      <c r="C89" s="38"/>
      <c r="D89" s="38"/>
      <c r="E89" s="38"/>
      <c r="F89" s="38"/>
      <c r="G89" s="38"/>
    </row>
    <row r="90" spans="1:7" x14ac:dyDescent="0.3">
      <c r="A90" s="38"/>
      <c r="B90" s="38"/>
      <c r="C90" s="38"/>
      <c r="D90" s="38"/>
      <c r="E90" s="38"/>
      <c r="F90" s="38"/>
      <c r="G90" s="38"/>
    </row>
    <row r="91" spans="1:7" x14ac:dyDescent="0.3">
      <c r="A91" s="38" t="s">
        <v>76</v>
      </c>
      <c r="B91" s="38"/>
      <c r="C91" s="38"/>
      <c r="D91" s="38"/>
      <c r="E91" s="38"/>
      <c r="F91" s="38"/>
      <c r="G91" s="38"/>
    </row>
    <row r="92" spans="1:7" x14ac:dyDescent="0.3">
      <c r="A92" s="38" t="s">
        <v>41</v>
      </c>
      <c r="B92" s="38"/>
      <c r="C92" s="38"/>
      <c r="D92" s="39"/>
      <c r="E92" s="38"/>
      <c r="F92" s="38"/>
      <c r="G92" s="38"/>
    </row>
    <row r="93" spans="1:7" x14ac:dyDescent="0.3">
      <c r="A93" s="38"/>
      <c r="B93" s="38"/>
      <c r="C93" s="38"/>
      <c r="D93" s="38"/>
      <c r="E93" s="38"/>
      <c r="F93" s="38"/>
      <c r="G93" s="38"/>
    </row>
    <row r="94" spans="1:7" x14ac:dyDescent="0.3">
      <c r="A94" s="38" t="s">
        <v>12</v>
      </c>
      <c r="B94" s="38"/>
      <c r="C94" s="41">
        <v>3020</v>
      </c>
      <c r="D94" s="38"/>
      <c r="E94" s="38"/>
      <c r="F94" s="38"/>
      <c r="G94" s="38">
        <v>3028</v>
      </c>
    </row>
    <row r="95" spans="1:7" x14ac:dyDescent="0.3">
      <c r="A95" s="38" t="s">
        <v>13</v>
      </c>
      <c r="B95" s="38"/>
      <c r="C95" s="38">
        <v>3005</v>
      </c>
      <c r="D95" s="38"/>
      <c r="E95" s="38"/>
      <c r="F95" s="38"/>
      <c r="G95" s="40">
        <v>3013</v>
      </c>
    </row>
    <row r="96" spans="1:7" x14ac:dyDescent="0.3">
      <c r="A96" s="38" t="s">
        <v>14</v>
      </c>
      <c r="B96" s="38"/>
      <c r="C96" s="38">
        <v>3023</v>
      </c>
      <c r="D96" s="38"/>
      <c r="E96" s="38"/>
      <c r="F96" s="38"/>
      <c r="G96" s="38">
        <v>3010</v>
      </c>
    </row>
    <row r="97" spans="1:7" x14ac:dyDescent="0.3">
      <c r="A97" s="38" t="s">
        <v>15</v>
      </c>
      <c r="B97" s="38"/>
      <c r="C97" s="40">
        <v>3014</v>
      </c>
      <c r="D97" s="38"/>
      <c r="E97" s="38"/>
      <c r="F97" s="38"/>
      <c r="G97" s="40">
        <v>3028</v>
      </c>
    </row>
    <row r="98" spans="1:7" x14ac:dyDescent="0.3">
      <c r="A98" s="38" t="s">
        <v>16</v>
      </c>
      <c r="B98" s="38"/>
      <c r="C98" s="38">
        <v>3018</v>
      </c>
      <c r="D98" s="38"/>
      <c r="E98" s="38"/>
      <c r="F98" s="38"/>
      <c r="G98" s="40">
        <v>3019</v>
      </c>
    </row>
    <row r="99" spans="1:7" x14ac:dyDescent="0.3">
      <c r="A99" s="38"/>
      <c r="B99" s="38"/>
      <c r="C99" s="38"/>
      <c r="D99" s="38"/>
      <c r="E99" s="38"/>
      <c r="F99" s="38"/>
      <c r="G99" s="38"/>
    </row>
    <row r="100" spans="1:7" x14ac:dyDescent="0.3">
      <c r="A100" s="38" t="s">
        <v>8</v>
      </c>
      <c r="B100" s="38"/>
      <c r="C100" s="38">
        <f>SUM(C94:C99)/5</f>
        <v>3016</v>
      </c>
      <c r="D100" s="38"/>
      <c r="E100" s="38"/>
      <c r="F100" s="38"/>
      <c r="G100" s="38">
        <f>SUM(G94:G99)/5</f>
        <v>3019.6</v>
      </c>
    </row>
    <row r="101" spans="1:7" x14ac:dyDescent="0.3">
      <c r="A101" s="38" t="s">
        <v>9</v>
      </c>
      <c r="B101" s="38"/>
      <c r="C101" s="38">
        <v>18</v>
      </c>
      <c r="D101" s="38"/>
      <c r="E101" s="38"/>
      <c r="F101" s="38"/>
      <c r="G101" s="38">
        <v>18</v>
      </c>
    </row>
    <row r="102" spans="1:7" x14ac:dyDescent="0.3">
      <c r="A102" s="38" t="s">
        <v>43</v>
      </c>
      <c r="B102" s="38"/>
      <c r="C102" s="38">
        <v>7.75</v>
      </c>
      <c r="D102" s="38"/>
      <c r="E102" s="38"/>
      <c r="F102" s="38"/>
      <c r="G102" s="38">
        <v>4.0999999999999996</v>
      </c>
    </row>
    <row r="103" spans="1:7" x14ac:dyDescent="0.3">
      <c r="A103" s="38" t="s">
        <v>11</v>
      </c>
      <c r="B103" s="38"/>
      <c r="C103" s="38">
        <v>7.75</v>
      </c>
      <c r="D103" s="38"/>
      <c r="E103" s="38"/>
      <c r="F103" s="38"/>
      <c r="G103" s="38">
        <v>5.5</v>
      </c>
    </row>
    <row r="104" spans="1:7" x14ac:dyDescent="0.3">
      <c r="A104" s="38"/>
      <c r="B104" s="38"/>
      <c r="C104" s="38"/>
      <c r="D104" s="38"/>
      <c r="E104" s="38"/>
      <c r="F104" s="38"/>
      <c r="G104" s="38"/>
    </row>
    <row r="105" spans="1:7" x14ac:dyDescent="0.3">
      <c r="A105" s="38"/>
      <c r="B105" s="38"/>
      <c r="C105" s="38"/>
      <c r="D105" s="38"/>
      <c r="E105" s="38"/>
      <c r="F105" s="38"/>
      <c r="G105" s="38"/>
    </row>
    <row r="106" spans="1:7" x14ac:dyDescent="0.3">
      <c r="A106" s="38" t="s">
        <v>79</v>
      </c>
      <c r="B106" s="38"/>
      <c r="C106" s="38"/>
      <c r="D106" s="38"/>
      <c r="E106" s="38"/>
      <c r="F106" s="38"/>
      <c r="G106" s="38"/>
    </row>
    <row r="107" spans="1:7" x14ac:dyDescent="0.3">
      <c r="A107" s="38" t="s">
        <v>44</v>
      </c>
      <c r="B107" s="38"/>
      <c r="C107" s="38"/>
      <c r="D107" s="39"/>
      <c r="E107" s="38"/>
      <c r="F107" s="38"/>
      <c r="G107" s="38"/>
    </row>
    <row r="108" spans="1:7" x14ac:dyDescent="0.3">
      <c r="A108" s="38"/>
      <c r="B108" s="38"/>
      <c r="C108" s="38"/>
      <c r="D108" s="38"/>
      <c r="E108" s="38"/>
      <c r="F108" s="38"/>
      <c r="G108" s="38"/>
    </row>
    <row r="109" spans="1:7" x14ac:dyDescent="0.3">
      <c r="A109" s="38" t="s">
        <v>12</v>
      </c>
      <c r="B109" s="38"/>
      <c r="C109" s="40">
        <v>3005</v>
      </c>
      <c r="D109" s="38"/>
      <c r="E109" s="38"/>
      <c r="F109" s="38"/>
      <c r="G109" s="38">
        <v>2998</v>
      </c>
    </row>
    <row r="110" spans="1:7" x14ac:dyDescent="0.3">
      <c r="A110" s="38" t="s">
        <v>13</v>
      </c>
      <c r="B110" s="38"/>
      <c r="C110" s="38">
        <v>3023</v>
      </c>
      <c r="D110" s="38"/>
      <c r="E110" s="38"/>
      <c r="F110" s="38"/>
      <c r="G110" s="40">
        <v>3006</v>
      </c>
    </row>
    <row r="111" spans="1:7" x14ac:dyDescent="0.3">
      <c r="A111" s="38" t="s">
        <v>14</v>
      </c>
      <c r="B111" s="38"/>
      <c r="C111" s="38">
        <v>3025</v>
      </c>
      <c r="D111" s="38"/>
      <c r="E111" s="38"/>
      <c r="F111" s="38"/>
      <c r="G111" s="38">
        <v>3013</v>
      </c>
    </row>
    <row r="112" spans="1:7" x14ac:dyDescent="0.3">
      <c r="A112" s="38" t="s">
        <v>15</v>
      </c>
      <c r="B112" s="38"/>
      <c r="C112" s="40">
        <v>3011</v>
      </c>
      <c r="D112" s="38"/>
      <c r="E112" s="38"/>
      <c r="F112" s="38"/>
      <c r="G112" s="40">
        <v>3019</v>
      </c>
    </row>
    <row r="113" spans="1:7" x14ac:dyDescent="0.3">
      <c r="A113" s="38" t="s">
        <v>16</v>
      </c>
      <c r="B113" s="38"/>
      <c r="C113" s="38">
        <v>3000</v>
      </c>
      <c r="D113" s="38"/>
      <c r="E113" s="38"/>
      <c r="F113" s="38"/>
      <c r="G113" s="38">
        <v>3016</v>
      </c>
    </row>
    <row r="114" spans="1:7" x14ac:dyDescent="0.3">
      <c r="A114" s="38"/>
      <c r="B114" s="38"/>
      <c r="C114" s="38"/>
      <c r="D114" s="38"/>
      <c r="E114" s="38"/>
      <c r="F114" s="38"/>
      <c r="G114" s="38"/>
    </row>
    <row r="115" spans="1:7" x14ac:dyDescent="0.3">
      <c r="A115" s="38" t="s">
        <v>8</v>
      </c>
      <c r="B115" s="38"/>
      <c r="C115" s="38">
        <f>SUM(C109:C114)/5</f>
        <v>3012.8</v>
      </c>
      <c r="D115" s="38"/>
      <c r="E115" s="38"/>
      <c r="F115" s="38"/>
      <c r="G115" s="38">
        <f>SUM(G109:G114)/5</f>
        <v>3010.4</v>
      </c>
    </row>
    <row r="116" spans="1:7" x14ac:dyDescent="0.3">
      <c r="A116" s="38" t="s">
        <v>9</v>
      </c>
      <c r="B116" s="38"/>
      <c r="C116" s="38">
        <v>25</v>
      </c>
      <c r="D116" s="38"/>
      <c r="E116" s="38"/>
      <c r="F116" s="38"/>
      <c r="G116" s="38">
        <v>21</v>
      </c>
    </row>
    <row r="117" spans="1:7" x14ac:dyDescent="0.3">
      <c r="A117" s="38" t="s">
        <v>43</v>
      </c>
      <c r="B117" s="38"/>
      <c r="C117" s="38">
        <v>5.5</v>
      </c>
      <c r="D117" s="38"/>
      <c r="E117" s="38"/>
      <c r="F117" s="38"/>
      <c r="G117" s="38">
        <v>2.25</v>
      </c>
    </row>
    <row r="118" spans="1:7" x14ac:dyDescent="0.3">
      <c r="A118" s="38" t="s">
        <v>11</v>
      </c>
      <c r="B118" s="38"/>
      <c r="C118" s="38">
        <v>13.25</v>
      </c>
      <c r="D118" s="38"/>
      <c r="E118" s="38"/>
      <c r="F118" s="38"/>
      <c r="G118" s="38">
        <v>6</v>
      </c>
    </row>
    <row r="119" spans="1:7" x14ac:dyDescent="0.3">
      <c r="A119" s="38"/>
      <c r="B119" s="38"/>
      <c r="C119" s="38"/>
      <c r="D119" s="38"/>
      <c r="E119" s="38"/>
      <c r="F119" s="38"/>
      <c r="G119" s="38"/>
    </row>
    <row r="120" spans="1:7" x14ac:dyDescent="0.3">
      <c r="A120" s="38"/>
      <c r="B120" s="38"/>
      <c r="C120" s="38"/>
      <c r="D120" s="38"/>
      <c r="E120" s="38"/>
      <c r="F120" s="38"/>
      <c r="G120" s="38"/>
    </row>
    <row r="121" spans="1:7" x14ac:dyDescent="0.3">
      <c r="A121" s="38" t="s">
        <v>80</v>
      </c>
      <c r="B121" s="38"/>
      <c r="C121" s="38"/>
      <c r="D121" s="38"/>
      <c r="E121" s="38"/>
      <c r="F121" s="38"/>
      <c r="G121" s="38"/>
    </row>
    <row r="122" spans="1:7" x14ac:dyDescent="0.3">
      <c r="A122" s="38" t="s">
        <v>44</v>
      </c>
      <c r="B122" s="38"/>
      <c r="C122" s="38"/>
      <c r="D122" s="39" t="s">
        <v>78</v>
      </c>
      <c r="E122" s="38"/>
      <c r="F122" s="38"/>
      <c r="G122" s="38"/>
    </row>
    <row r="123" spans="1:7" x14ac:dyDescent="0.3">
      <c r="A123" s="38"/>
      <c r="B123" s="38"/>
      <c r="C123" s="38"/>
      <c r="D123" s="38"/>
      <c r="E123" s="38"/>
      <c r="F123" s="38"/>
      <c r="G123" s="38"/>
    </row>
    <row r="124" spans="1:7" x14ac:dyDescent="0.3">
      <c r="A124" s="38" t="s">
        <v>12</v>
      </c>
      <c r="B124" s="38"/>
      <c r="C124" s="40">
        <v>3029</v>
      </c>
      <c r="D124" s="38"/>
      <c r="E124" s="38"/>
      <c r="F124" s="38"/>
      <c r="G124" s="38">
        <v>3007</v>
      </c>
    </row>
    <row r="125" spans="1:7" x14ac:dyDescent="0.3">
      <c r="A125" s="38" t="s">
        <v>13</v>
      </c>
      <c r="B125" s="38"/>
      <c r="C125" s="38">
        <v>3012</v>
      </c>
      <c r="D125" s="38"/>
      <c r="E125" s="38"/>
      <c r="F125" s="38"/>
      <c r="G125" s="40">
        <v>3018</v>
      </c>
    </row>
    <row r="126" spans="1:7" x14ac:dyDescent="0.3">
      <c r="A126" s="38" t="s">
        <v>14</v>
      </c>
      <c r="B126" s="38"/>
      <c r="C126" s="38">
        <v>3018</v>
      </c>
      <c r="D126" s="38"/>
      <c r="E126" s="38"/>
      <c r="F126" s="38"/>
      <c r="G126" s="40">
        <v>3000</v>
      </c>
    </row>
    <row r="127" spans="1:7" x14ac:dyDescent="0.3">
      <c r="A127" s="38" t="s">
        <v>15</v>
      </c>
      <c r="B127" s="38"/>
      <c r="C127" s="40">
        <v>3006</v>
      </c>
      <c r="D127" s="38"/>
      <c r="E127" s="38"/>
      <c r="F127" s="38"/>
      <c r="G127" s="40">
        <v>2999</v>
      </c>
    </row>
    <row r="128" spans="1:7" x14ac:dyDescent="0.3">
      <c r="A128" s="38" t="s">
        <v>16</v>
      </c>
      <c r="B128" s="38"/>
      <c r="C128" s="38">
        <v>3006</v>
      </c>
      <c r="D128" s="38"/>
      <c r="E128" s="38"/>
      <c r="F128" s="38"/>
      <c r="G128" s="40">
        <v>2999</v>
      </c>
    </row>
    <row r="129" spans="1:7" x14ac:dyDescent="0.3">
      <c r="A129" s="38"/>
      <c r="B129" s="38"/>
      <c r="C129" s="38"/>
      <c r="D129" s="38"/>
      <c r="E129" s="38"/>
      <c r="F129" s="38"/>
      <c r="G129" s="38"/>
    </row>
    <row r="130" spans="1:7" x14ac:dyDescent="0.3">
      <c r="A130" s="38" t="s">
        <v>8</v>
      </c>
      <c r="B130" s="38"/>
      <c r="C130" s="38">
        <f>SUM(C124:C129)/5</f>
        <v>3014.2</v>
      </c>
      <c r="D130" s="38"/>
      <c r="E130" s="38"/>
      <c r="F130" s="38"/>
      <c r="G130" s="38">
        <f>SUM(G124:G129)/5</f>
        <v>3004.6</v>
      </c>
    </row>
    <row r="131" spans="1:7" x14ac:dyDescent="0.3">
      <c r="A131" s="38" t="s">
        <v>9</v>
      </c>
      <c r="B131" s="38"/>
      <c r="C131" s="38">
        <v>23</v>
      </c>
      <c r="D131" s="38"/>
      <c r="E131" s="38"/>
      <c r="F131" s="38"/>
      <c r="G131" s="38">
        <v>19</v>
      </c>
    </row>
    <row r="132" spans="1:7" x14ac:dyDescent="0.3">
      <c r="A132" s="38" t="s">
        <v>43</v>
      </c>
      <c r="B132" s="38"/>
      <c r="C132" s="38">
        <v>6.25</v>
      </c>
      <c r="D132" s="38"/>
      <c r="E132" s="38"/>
      <c r="F132" s="38"/>
      <c r="G132" s="38">
        <v>6.25</v>
      </c>
    </row>
    <row r="133" spans="1:7" x14ac:dyDescent="0.3">
      <c r="A133" s="38" t="s">
        <v>11</v>
      </c>
      <c r="B133" s="38"/>
      <c r="C133" s="38">
        <v>5.5</v>
      </c>
      <c r="D133" s="38"/>
      <c r="E133" s="38"/>
      <c r="F133" s="38"/>
      <c r="G133" s="38">
        <v>14.25</v>
      </c>
    </row>
    <row r="135" spans="1:7" x14ac:dyDescent="0.3">
      <c r="C135" s="56" t="s">
        <v>158</v>
      </c>
      <c r="D135" s="56"/>
      <c r="E135" s="56"/>
      <c r="F135" s="56"/>
      <c r="G135" s="56"/>
    </row>
    <row r="136" spans="1:7" x14ac:dyDescent="0.3">
      <c r="A136" t="s">
        <v>81</v>
      </c>
    </row>
    <row r="137" spans="1:7" x14ac:dyDescent="0.3">
      <c r="A137" t="s">
        <v>74</v>
      </c>
      <c r="D137" s="5" t="s">
        <v>77</v>
      </c>
    </row>
    <row r="138" spans="1:7" x14ac:dyDescent="0.3">
      <c r="D138" t="s">
        <v>110</v>
      </c>
    </row>
    <row r="139" spans="1:7" x14ac:dyDescent="0.3">
      <c r="A139" t="s">
        <v>12</v>
      </c>
      <c r="C139" s="3">
        <v>2988</v>
      </c>
      <c r="D139">
        <v>52</v>
      </c>
      <c r="G139">
        <v>2993</v>
      </c>
    </row>
    <row r="140" spans="1:7" x14ac:dyDescent="0.3">
      <c r="A140" t="s">
        <v>13</v>
      </c>
      <c r="C140">
        <v>2976</v>
      </c>
      <c r="G140" s="6">
        <v>2991</v>
      </c>
    </row>
    <row r="141" spans="1:7" x14ac:dyDescent="0.3">
      <c r="A141" t="s">
        <v>14</v>
      </c>
      <c r="C141">
        <v>2974</v>
      </c>
      <c r="G141">
        <v>2991</v>
      </c>
    </row>
    <row r="142" spans="1:7" x14ac:dyDescent="0.3">
      <c r="A142" t="s">
        <v>15</v>
      </c>
      <c r="C142" s="6">
        <v>2982</v>
      </c>
      <c r="G142" s="6">
        <v>2974</v>
      </c>
    </row>
    <row r="143" spans="1:7" x14ac:dyDescent="0.3">
      <c r="A143" t="s">
        <v>16</v>
      </c>
      <c r="C143" s="5">
        <v>2975</v>
      </c>
      <c r="D143">
        <v>39</v>
      </c>
      <c r="G143">
        <v>2986</v>
      </c>
    </row>
    <row r="145" spans="1:7" x14ac:dyDescent="0.3">
      <c r="A145" t="s">
        <v>8</v>
      </c>
      <c r="C145">
        <f>SUM(C139:C144)/5</f>
        <v>2979</v>
      </c>
      <c r="G145">
        <f>SUM(G139:G144)/5</f>
        <v>2987</v>
      </c>
    </row>
    <row r="146" spans="1:7" x14ac:dyDescent="0.3">
      <c r="A146" t="s">
        <v>9</v>
      </c>
      <c r="C146" s="11">
        <v>14</v>
      </c>
      <c r="G146" s="11">
        <v>19</v>
      </c>
    </row>
    <row r="147" spans="1:7" x14ac:dyDescent="0.3">
      <c r="A147" t="s">
        <v>43</v>
      </c>
      <c r="C147">
        <v>6</v>
      </c>
      <c r="G147">
        <v>3.25</v>
      </c>
    </row>
    <row r="148" spans="1:7" x14ac:dyDescent="0.3">
      <c r="A148" t="s">
        <v>422</v>
      </c>
      <c r="C148" s="13">
        <v>16</v>
      </c>
      <c r="G148" s="13">
        <v>6.75</v>
      </c>
    </row>
    <row r="149" spans="1:7" x14ac:dyDescent="0.3">
      <c r="C149" s="13" t="s">
        <v>120</v>
      </c>
      <c r="G149" s="13" t="s">
        <v>121</v>
      </c>
    </row>
    <row r="151" spans="1:7" x14ac:dyDescent="0.3">
      <c r="A151" t="s">
        <v>82</v>
      </c>
    </row>
    <row r="152" spans="1:7" x14ac:dyDescent="0.3">
      <c r="A152" t="s">
        <v>74</v>
      </c>
      <c r="D152" s="5"/>
    </row>
    <row r="153" spans="1:7" x14ac:dyDescent="0.3">
      <c r="D153" t="s">
        <v>110</v>
      </c>
    </row>
    <row r="154" spans="1:7" x14ac:dyDescent="0.3">
      <c r="A154" t="s">
        <v>12</v>
      </c>
      <c r="C154" s="7">
        <v>2987</v>
      </c>
      <c r="G154">
        <v>2999</v>
      </c>
    </row>
    <row r="155" spans="1:7" x14ac:dyDescent="0.3">
      <c r="A155" t="s">
        <v>13</v>
      </c>
      <c r="C155">
        <v>2985</v>
      </c>
      <c r="G155" s="6">
        <v>2981</v>
      </c>
    </row>
    <row r="156" spans="1:7" x14ac:dyDescent="0.3">
      <c r="A156" t="s">
        <v>14</v>
      </c>
      <c r="C156">
        <v>2980</v>
      </c>
      <c r="G156" s="6">
        <v>3003</v>
      </c>
    </row>
    <row r="157" spans="1:7" x14ac:dyDescent="0.3">
      <c r="A157" t="s">
        <v>15</v>
      </c>
      <c r="C157" s="5">
        <v>2994</v>
      </c>
      <c r="D157">
        <v>24</v>
      </c>
      <c r="G157" s="6">
        <v>3004</v>
      </c>
    </row>
    <row r="158" spans="1:7" x14ac:dyDescent="0.3">
      <c r="A158" t="s">
        <v>16</v>
      </c>
      <c r="C158" s="5">
        <v>2992</v>
      </c>
      <c r="D158">
        <v>28</v>
      </c>
      <c r="G158" s="6">
        <v>2986</v>
      </c>
    </row>
    <row r="160" spans="1:7" x14ac:dyDescent="0.3">
      <c r="A160" t="s">
        <v>8</v>
      </c>
      <c r="C160">
        <f>SUM(C154:C159)/5</f>
        <v>2987.6</v>
      </c>
      <c r="G160">
        <f>SUM(G154:G159)/5</f>
        <v>2994.6</v>
      </c>
    </row>
    <row r="161" spans="1:7" x14ac:dyDescent="0.3">
      <c r="A161" t="s">
        <v>9</v>
      </c>
      <c r="C161" s="11">
        <v>14</v>
      </c>
      <c r="G161" s="11">
        <v>23</v>
      </c>
    </row>
    <row r="162" spans="1:7" x14ac:dyDescent="0.3">
      <c r="A162" t="s">
        <v>43</v>
      </c>
      <c r="C162">
        <v>8.75</v>
      </c>
      <c r="G162">
        <v>4.25</v>
      </c>
    </row>
    <row r="163" spans="1:7" x14ac:dyDescent="0.3">
      <c r="A163" t="s">
        <v>422</v>
      </c>
      <c r="C163" s="13">
        <v>6.5</v>
      </c>
      <c r="G163" s="13">
        <v>11.25</v>
      </c>
    </row>
    <row r="164" spans="1:7" x14ac:dyDescent="0.3">
      <c r="C164" s="13" t="s">
        <v>122</v>
      </c>
      <c r="G164" s="13" t="s">
        <v>123</v>
      </c>
    </row>
    <row r="166" spans="1:7" x14ac:dyDescent="0.3">
      <c r="A166" t="s">
        <v>96</v>
      </c>
    </row>
    <row r="167" spans="1:7" x14ac:dyDescent="0.3">
      <c r="A167" t="s">
        <v>84</v>
      </c>
      <c r="D167" s="5"/>
    </row>
    <row r="168" spans="1:7" x14ac:dyDescent="0.3">
      <c r="D168" t="s">
        <v>110</v>
      </c>
    </row>
    <row r="169" spans="1:7" x14ac:dyDescent="0.3">
      <c r="A169" t="s">
        <v>12</v>
      </c>
      <c r="C169" s="7">
        <v>3057</v>
      </c>
      <c r="G169">
        <v>3057</v>
      </c>
    </row>
    <row r="170" spans="1:7" x14ac:dyDescent="0.3">
      <c r="A170" t="s">
        <v>13</v>
      </c>
      <c r="C170">
        <v>3047</v>
      </c>
      <c r="G170" s="6">
        <v>3051</v>
      </c>
    </row>
    <row r="171" spans="1:7" x14ac:dyDescent="0.3">
      <c r="A171" t="s">
        <v>14</v>
      </c>
      <c r="C171" s="5">
        <v>3034</v>
      </c>
      <c r="D171">
        <v>52</v>
      </c>
      <c r="G171" s="6">
        <v>3059</v>
      </c>
    </row>
    <row r="172" spans="1:7" x14ac:dyDescent="0.3">
      <c r="A172" t="s">
        <v>15</v>
      </c>
      <c r="C172" s="6">
        <v>3044</v>
      </c>
      <c r="G172" s="6">
        <v>3058</v>
      </c>
    </row>
    <row r="173" spans="1:7" x14ac:dyDescent="0.3">
      <c r="A173" t="s">
        <v>16</v>
      </c>
      <c r="C173" s="5">
        <v>3031</v>
      </c>
      <c r="D173">
        <v>39</v>
      </c>
      <c r="G173" s="6">
        <v>3045</v>
      </c>
    </row>
    <row r="175" spans="1:7" x14ac:dyDescent="0.3">
      <c r="A175" t="s">
        <v>8</v>
      </c>
      <c r="C175">
        <f>SUM(C169:C174)/5</f>
        <v>3042.6</v>
      </c>
      <c r="G175">
        <f>SUM(G169:G174)/5</f>
        <v>3054</v>
      </c>
    </row>
    <row r="176" spans="1:7" x14ac:dyDescent="0.3">
      <c r="A176" t="s">
        <v>9</v>
      </c>
      <c r="C176" s="11">
        <v>26</v>
      </c>
      <c r="G176" s="11">
        <v>14</v>
      </c>
    </row>
    <row r="177" spans="1:7" x14ac:dyDescent="0.3">
      <c r="A177" t="s">
        <v>85</v>
      </c>
      <c r="C177">
        <v>1.2</v>
      </c>
      <c r="G177">
        <v>7.4</v>
      </c>
    </row>
    <row r="178" spans="1:7" x14ac:dyDescent="0.3">
      <c r="A178" t="s">
        <v>423</v>
      </c>
      <c r="C178" s="13">
        <v>2.9</v>
      </c>
      <c r="G178" s="13">
        <v>3.5</v>
      </c>
    </row>
    <row r="179" spans="1:7" x14ac:dyDescent="0.3">
      <c r="C179" s="13" t="s">
        <v>124</v>
      </c>
      <c r="G179" s="13" t="s">
        <v>125</v>
      </c>
    </row>
    <row r="181" spans="1:7" x14ac:dyDescent="0.3">
      <c r="A181" t="s">
        <v>97</v>
      </c>
    </row>
    <row r="182" spans="1:7" x14ac:dyDescent="0.3">
      <c r="A182" t="s">
        <v>84</v>
      </c>
      <c r="D182" s="5"/>
    </row>
    <row r="183" spans="1:7" x14ac:dyDescent="0.3">
      <c r="D183" t="s">
        <v>110</v>
      </c>
    </row>
    <row r="184" spans="1:7" x14ac:dyDescent="0.3">
      <c r="A184" t="s">
        <v>12</v>
      </c>
      <c r="C184" s="3">
        <v>3050</v>
      </c>
      <c r="D184">
        <v>24</v>
      </c>
      <c r="G184" s="10">
        <v>3050</v>
      </c>
    </row>
    <row r="185" spans="1:7" x14ac:dyDescent="0.3">
      <c r="A185" t="s">
        <v>13</v>
      </c>
      <c r="C185" s="6">
        <v>3054</v>
      </c>
      <c r="G185" s="6">
        <v>3055</v>
      </c>
    </row>
    <row r="186" spans="1:7" x14ac:dyDescent="0.3">
      <c r="A186" t="s">
        <v>14</v>
      </c>
      <c r="C186">
        <v>3036</v>
      </c>
      <c r="G186" s="6">
        <v>3036</v>
      </c>
    </row>
    <row r="187" spans="1:7" x14ac:dyDescent="0.3">
      <c r="A187" t="s">
        <v>15</v>
      </c>
      <c r="C187" s="6">
        <v>3051</v>
      </c>
      <c r="G187" s="6">
        <v>3047</v>
      </c>
    </row>
    <row r="188" spans="1:7" x14ac:dyDescent="0.3">
      <c r="A188" t="s">
        <v>16</v>
      </c>
      <c r="C188" s="5">
        <v>3053</v>
      </c>
      <c r="D188">
        <v>28</v>
      </c>
      <c r="G188" s="6">
        <v>3047</v>
      </c>
    </row>
    <row r="190" spans="1:7" x14ac:dyDescent="0.3">
      <c r="A190" t="s">
        <v>8</v>
      </c>
      <c r="C190">
        <f>SUM(C184:C189)/5</f>
        <v>3048.8</v>
      </c>
      <c r="G190">
        <f>SUM(G184:G189)/5</f>
        <v>3047</v>
      </c>
    </row>
    <row r="191" spans="1:7" x14ac:dyDescent="0.3">
      <c r="A191" t="s">
        <v>9</v>
      </c>
      <c r="C191" s="11">
        <v>18</v>
      </c>
      <c r="G191" s="11">
        <v>19</v>
      </c>
    </row>
    <row r="192" spans="1:7" x14ac:dyDescent="0.3">
      <c r="A192" t="s">
        <v>85</v>
      </c>
      <c r="C192">
        <v>2.7</v>
      </c>
      <c r="G192">
        <v>2.7</v>
      </c>
    </row>
    <row r="193" spans="1:7" x14ac:dyDescent="0.3">
      <c r="A193" t="s">
        <v>423</v>
      </c>
      <c r="C193">
        <v>7.2</v>
      </c>
      <c r="G193">
        <v>2.4</v>
      </c>
    </row>
    <row r="194" spans="1:7" x14ac:dyDescent="0.3">
      <c r="C194" s="13" t="s">
        <v>126</v>
      </c>
      <c r="G194" s="13" t="s">
        <v>124</v>
      </c>
    </row>
    <row r="196" spans="1:7" x14ac:dyDescent="0.3">
      <c r="A196" t="s">
        <v>98</v>
      </c>
    </row>
    <row r="197" spans="1:7" x14ac:dyDescent="0.3">
      <c r="A197" t="s">
        <v>86</v>
      </c>
      <c r="D197" s="5"/>
    </row>
    <row r="198" spans="1:7" x14ac:dyDescent="0.3">
      <c r="D198" t="s">
        <v>110</v>
      </c>
    </row>
    <row r="199" spans="1:7" x14ac:dyDescent="0.3">
      <c r="A199" t="s">
        <v>12</v>
      </c>
      <c r="C199" s="3">
        <v>3045</v>
      </c>
      <c r="D199">
        <v>39</v>
      </c>
      <c r="G199" s="10">
        <v>3062</v>
      </c>
    </row>
    <row r="200" spans="1:7" x14ac:dyDescent="0.3">
      <c r="A200" t="s">
        <v>13</v>
      </c>
      <c r="C200" s="5">
        <v>3036</v>
      </c>
      <c r="D200">
        <v>52</v>
      </c>
      <c r="G200" s="6">
        <v>3077</v>
      </c>
    </row>
    <row r="201" spans="1:7" x14ac:dyDescent="0.3">
      <c r="A201" t="s">
        <v>14</v>
      </c>
      <c r="C201">
        <v>3049</v>
      </c>
      <c r="G201" s="6">
        <v>3045</v>
      </c>
    </row>
    <row r="202" spans="1:7" x14ac:dyDescent="0.3">
      <c r="A202" t="s">
        <v>15</v>
      </c>
      <c r="C202" s="6">
        <v>3045</v>
      </c>
      <c r="G202" s="6">
        <v>3069</v>
      </c>
    </row>
    <row r="203" spans="1:7" x14ac:dyDescent="0.3">
      <c r="A203" t="s">
        <v>16</v>
      </c>
      <c r="C203">
        <v>3034</v>
      </c>
      <c r="G203" s="6">
        <v>3047</v>
      </c>
    </row>
    <row r="205" spans="1:7" x14ac:dyDescent="0.3">
      <c r="A205" t="s">
        <v>8</v>
      </c>
      <c r="C205">
        <f>SUM(C199:C204)/5</f>
        <v>3041.8</v>
      </c>
      <c r="G205">
        <f>SUM(G199:G204)/5</f>
        <v>3060</v>
      </c>
    </row>
    <row r="206" spans="1:7" x14ac:dyDescent="0.3">
      <c r="A206" t="s">
        <v>9</v>
      </c>
      <c r="C206" s="11">
        <v>15</v>
      </c>
      <c r="G206" s="11">
        <v>31</v>
      </c>
    </row>
    <row r="207" spans="1:7" x14ac:dyDescent="0.3">
      <c r="A207" t="s">
        <v>85</v>
      </c>
      <c r="C207">
        <v>5.75</v>
      </c>
      <c r="G207">
        <v>10.5</v>
      </c>
    </row>
    <row r="208" spans="1:7" x14ac:dyDescent="0.3">
      <c r="A208" t="s">
        <v>423</v>
      </c>
      <c r="C208">
        <v>3.25</v>
      </c>
      <c r="G208">
        <v>6</v>
      </c>
    </row>
    <row r="209" spans="1:7" x14ac:dyDescent="0.3">
      <c r="C209" s="13" t="s">
        <v>127</v>
      </c>
      <c r="G209" s="13" t="s">
        <v>128</v>
      </c>
    </row>
    <row r="211" spans="1:7" x14ac:dyDescent="0.3">
      <c r="A211" t="s">
        <v>99</v>
      </c>
    </row>
    <row r="212" spans="1:7" x14ac:dyDescent="0.3">
      <c r="A212" t="s">
        <v>86</v>
      </c>
      <c r="D212" s="5"/>
    </row>
    <row r="213" spans="1:7" x14ac:dyDescent="0.3">
      <c r="D213" t="s">
        <v>110</v>
      </c>
    </row>
    <row r="214" spans="1:7" x14ac:dyDescent="0.3">
      <c r="A214" t="s">
        <v>12</v>
      </c>
      <c r="C214" s="3">
        <v>3049</v>
      </c>
      <c r="D214">
        <v>28</v>
      </c>
      <c r="G214" s="10">
        <v>3041</v>
      </c>
    </row>
    <row r="215" spans="1:7" x14ac:dyDescent="0.3">
      <c r="A215" t="s">
        <v>13</v>
      </c>
      <c r="C215" s="6">
        <v>3056</v>
      </c>
      <c r="G215" s="6">
        <v>3055</v>
      </c>
    </row>
    <row r="216" spans="1:7" x14ac:dyDescent="0.3">
      <c r="A216" t="s">
        <v>14</v>
      </c>
      <c r="C216">
        <v>3043</v>
      </c>
      <c r="G216" s="6">
        <v>3055</v>
      </c>
    </row>
    <row r="217" spans="1:7" x14ac:dyDescent="0.3">
      <c r="A217" t="s">
        <v>15</v>
      </c>
      <c r="C217" s="5">
        <v>3037</v>
      </c>
      <c r="D217">
        <v>24</v>
      </c>
      <c r="G217" s="6">
        <v>3050</v>
      </c>
    </row>
    <row r="218" spans="1:7" x14ac:dyDescent="0.3">
      <c r="A218" t="s">
        <v>16</v>
      </c>
      <c r="C218">
        <v>3041</v>
      </c>
      <c r="G218" s="6">
        <v>3068</v>
      </c>
    </row>
    <row r="220" spans="1:7" x14ac:dyDescent="0.3">
      <c r="A220" t="s">
        <v>8</v>
      </c>
      <c r="C220">
        <f>SUM(C214:C219)/5</f>
        <v>3045.2</v>
      </c>
      <c r="G220">
        <f>SUM(G214:G219)/5</f>
        <v>3053.8</v>
      </c>
    </row>
    <row r="221" spans="1:7" x14ac:dyDescent="0.3">
      <c r="A221" t="s">
        <v>9</v>
      </c>
      <c r="C221" s="11">
        <v>19</v>
      </c>
      <c r="G221" s="11">
        <v>27</v>
      </c>
    </row>
    <row r="222" spans="1:7" x14ac:dyDescent="0.3">
      <c r="A222" t="s">
        <v>85</v>
      </c>
      <c r="C222">
        <v>10.5</v>
      </c>
      <c r="G222">
        <v>6.25</v>
      </c>
    </row>
    <row r="223" spans="1:7" x14ac:dyDescent="0.3">
      <c r="A223" t="s">
        <v>423</v>
      </c>
      <c r="C223">
        <v>2.25</v>
      </c>
      <c r="G223">
        <v>5</v>
      </c>
    </row>
    <row r="224" spans="1:7" x14ac:dyDescent="0.3">
      <c r="C224" s="13" t="s">
        <v>129</v>
      </c>
      <c r="G224" s="13" t="s">
        <v>130</v>
      </c>
    </row>
    <row r="225" spans="1:7" x14ac:dyDescent="0.3">
      <c r="C225" s="12"/>
      <c r="G225" s="12"/>
    </row>
    <row r="226" spans="1:7" x14ac:dyDescent="0.3">
      <c r="B226" s="55" t="s">
        <v>143</v>
      </c>
      <c r="C226" s="55"/>
      <c r="D226" s="55"/>
      <c r="E226" s="55"/>
      <c r="G226" s="12"/>
    </row>
    <row r="228" spans="1:7" x14ac:dyDescent="0.3">
      <c r="A228" t="s">
        <v>100</v>
      </c>
    </row>
    <row r="229" spans="1:7" x14ac:dyDescent="0.3">
      <c r="A229" t="s">
        <v>89</v>
      </c>
      <c r="D229" s="5"/>
    </row>
    <row r="230" spans="1:7" x14ac:dyDescent="0.3">
      <c r="D230" t="s">
        <v>110</v>
      </c>
    </row>
    <row r="231" spans="1:7" x14ac:dyDescent="0.3">
      <c r="A231" t="s">
        <v>12</v>
      </c>
      <c r="C231" s="3">
        <v>3063</v>
      </c>
      <c r="D231">
        <v>52</v>
      </c>
      <c r="G231" s="10">
        <v>3064</v>
      </c>
    </row>
    <row r="232" spans="1:7" x14ac:dyDescent="0.3">
      <c r="A232" t="s">
        <v>13</v>
      </c>
      <c r="C232" s="6">
        <v>3057</v>
      </c>
      <c r="G232" s="6">
        <v>3073</v>
      </c>
    </row>
    <row r="233" spans="1:7" x14ac:dyDescent="0.3">
      <c r="A233" t="s">
        <v>14</v>
      </c>
      <c r="C233">
        <v>3060</v>
      </c>
      <c r="G233" s="6">
        <v>3066</v>
      </c>
    </row>
    <row r="234" spans="1:7" x14ac:dyDescent="0.3">
      <c r="A234" t="s">
        <v>15</v>
      </c>
      <c r="C234" s="6">
        <v>3056</v>
      </c>
      <c r="G234" s="6">
        <v>3049</v>
      </c>
    </row>
    <row r="235" spans="1:7" x14ac:dyDescent="0.3">
      <c r="A235" t="s">
        <v>16</v>
      </c>
      <c r="C235" s="5">
        <v>3046</v>
      </c>
      <c r="D235">
        <v>39</v>
      </c>
      <c r="G235" s="6">
        <v>3059</v>
      </c>
    </row>
    <row r="237" spans="1:7" x14ac:dyDescent="0.3">
      <c r="A237" t="s">
        <v>8</v>
      </c>
      <c r="C237">
        <f>SUM(C231:C236)/5</f>
        <v>3056.4</v>
      </c>
      <c r="G237">
        <f>SUM(G231:G236)/5</f>
        <v>3062.2</v>
      </c>
    </row>
    <row r="238" spans="1:7" x14ac:dyDescent="0.3">
      <c r="A238" t="s">
        <v>9</v>
      </c>
      <c r="C238" s="11">
        <v>16</v>
      </c>
      <c r="G238" s="11">
        <v>24</v>
      </c>
    </row>
    <row r="239" spans="1:7" x14ac:dyDescent="0.3">
      <c r="A239" t="s">
        <v>101</v>
      </c>
      <c r="C239">
        <v>0.27500000000000002</v>
      </c>
      <c r="G239">
        <v>0.77700000000000002</v>
      </c>
    </row>
    <row r="240" spans="1:7" x14ac:dyDescent="0.3">
      <c r="C240" s="14" t="s">
        <v>131</v>
      </c>
      <c r="G240" s="14" t="s">
        <v>132</v>
      </c>
    </row>
    <row r="242" spans="1:7" x14ac:dyDescent="0.3">
      <c r="A242" t="s">
        <v>102</v>
      </c>
    </row>
    <row r="243" spans="1:7" x14ac:dyDescent="0.3">
      <c r="A243" t="s">
        <v>89</v>
      </c>
      <c r="D243" s="5"/>
    </row>
    <row r="244" spans="1:7" x14ac:dyDescent="0.3">
      <c r="D244" t="s">
        <v>110</v>
      </c>
    </row>
    <row r="245" spans="1:7" x14ac:dyDescent="0.3">
      <c r="A245" t="s">
        <v>12</v>
      </c>
      <c r="C245" s="3">
        <v>3040</v>
      </c>
      <c r="D245">
        <v>28</v>
      </c>
      <c r="G245" s="10">
        <v>3075</v>
      </c>
    </row>
    <row r="246" spans="1:7" x14ac:dyDescent="0.3">
      <c r="A246" t="s">
        <v>13</v>
      </c>
      <c r="C246" s="5">
        <v>3046</v>
      </c>
      <c r="D246">
        <v>24</v>
      </c>
      <c r="G246" s="6">
        <v>3058</v>
      </c>
    </row>
    <row r="247" spans="1:7" x14ac:dyDescent="0.3">
      <c r="A247" t="s">
        <v>14</v>
      </c>
      <c r="C247">
        <v>3049</v>
      </c>
      <c r="G247" s="6">
        <v>3053</v>
      </c>
    </row>
    <row r="248" spans="1:7" x14ac:dyDescent="0.3">
      <c r="A248" t="s">
        <v>15</v>
      </c>
      <c r="C248" s="6">
        <v>3049</v>
      </c>
      <c r="G248" s="6">
        <v>3059</v>
      </c>
    </row>
    <row r="249" spans="1:7" x14ac:dyDescent="0.3">
      <c r="A249" t="s">
        <v>16</v>
      </c>
      <c r="C249" s="6">
        <v>3050</v>
      </c>
      <c r="G249" s="6">
        <v>3042</v>
      </c>
    </row>
    <row r="251" spans="1:7" x14ac:dyDescent="0.3">
      <c r="A251" t="s">
        <v>8</v>
      </c>
      <c r="C251">
        <f>SUM(C245:C250)/5</f>
        <v>3046.8</v>
      </c>
      <c r="G251">
        <f>SUM(G245:G250)/5</f>
        <v>3057.4</v>
      </c>
    </row>
    <row r="252" spans="1:7" x14ac:dyDescent="0.3">
      <c r="A252" t="s">
        <v>9</v>
      </c>
      <c r="C252" s="11">
        <v>10</v>
      </c>
      <c r="G252" s="11">
        <v>32</v>
      </c>
    </row>
    <row r="253" spans="1:7" x14ac:dyDescent="0.3">
      <c r="A253" t="s">
        <v>101</v>
      </c>
      <c r="C253">
        <v>0.52600000000000002</v>
      </c>
      <c r="G253">
        <v>0.94</v>
      </c>
    </row>
    <row r="254" spans="1:7" x14ac:dyDescent="0.3">
      <c r="C254" s="14" t="s">
        <v>133</v>
      </c>
      <c r="G254" s="14" t="s">
        <v>134</v>
      </c>
    </row>
    <row r="256" spans="1:7" x14ac:dyDescent="0.3">
      <c r="A256" t="s">
        <v>103</v>
      </c>
    </row>
    <row r="257" spans="1:7" x14ac:dyDescent="0.3">
      <c r="A257" t="s">
        <v>92</v>
      </c>
      <c r="D257" s="5" t="s">
        <v>104</v>
      </c>
    </row>
    <row r="258" spans="1:7" x14ac:dyDescent="0.3">
      <c r="D258" t="s">
        <v>110</v>
      </c>
    </row>
    <row r="259" spans="1:7" x14ac:dyDescent="0.3">
      <c r="A259" t="s">
        <v>12</v>
      </c>
      <c r="C259" s="3">
        <v>3037</v>
      </c>
      <c r="D259">
        <v>39</v>
      </c>
      <c r="G259" s="10">
        <v>3049</v>
      </c>
    </row>
    <row r="260" spans="1:7" x14ac:dyDescent="0.3">
      <c r="A260" t="s">
        <v>13</v>
      </c>
      <c r="C260" s="6">
        <v>3051</v>
      </c>
      <c r="G260" s="6">
        <v>3034</v>
      </c>
    </row>
    <row r="261" spans="1:7" x14ac:dyDescent="0.3">
      <c r="A261" t="s">
        <v>14</v>
      </c>
      <c r="C261" s="5">
        <v>3064</v>
      </c>
      <c r="D261">
        <v>52</v>
      </c>
      <c r="G261" s="6">
        <v>3041</v>
      </c>
    </row>
    <row r="262" spans="1:7" x14ac:dyDescent="0.3">
      <c r="A262" t="s">
        <v>15</v>
      </c>
      <c r="C262" s="6">
        <v>3057</v>
      </c>
      <c r="G262" s="6">
        <v>3048</v>
      </c>
    </row>
    <row r="263" spans="1:7" x14ac:dyDescent="0.3">
      <c r="A263" t="s">
        <v>16</v>
      </c>
      <c r="C263" s="6">
        <v>3043</v>
      </c>
      <c r="G263" s="6">
        <v>3049</v>
      </c>
    </row>
    <row r="265" spans="1:7" x14ac:dyDescent="0.3">
      <c r="A265" t="s">
        <v>8</v>
      </c>
      <c r="C265">
        <f>SUM(C259:C264)/5</f>
        <v>3050.4</v>
      </c>
      <c r="G265">
        <f>SUM(G259:G264)/5</f>
        <v>3044.2</v>
      </c>
    </row>
    <row r="266" spans="1:7" x14ac:dyDescent="0.3">
      <c r="A266" t="s">
        <v>9</v>
      </c>
      <c r="C266" s="11">
        <v>27</v>
      </c>
      <c r="G266" s="11">
        <v>15</v>
      </c>
    </row>
    <row r="267" spans="1:7" x14ac:dyDescent="0.3">
      <c r="A267" t="s">
        <v>101</v>
      </c>
      <c r="C267">
        <v>0.314</v>
      </c>
      <c r="G267">
        <v>1.05</v>
      </c>
    </row>
    <row r="268" spans="1:7" x14ac:dyDescent="0.3">
      <c r="C268" s="14" t="s">
        <v>135</v>
      </c>
      <c r="G268" s="14" t="s">
        <v>136</v>
      </c>
    </row>
    <row r="270" spans="1:7" x14ac:dyDescent="0.3">
      <c r="A270" t="s">
        <v>105</v>
      </c>
    </row>
    <row r="271" spans="1:7" x14ac:dyDescent="0.3">
      <c r="A271" t="s">
        <v>92</v>
      </c>
      <c r="D271" s="5"/>
    </row>
    <row r="272" spans="1:7" x14ac:dyDescent="0.3">
      <c r="D272" t="s">
        <v>110</v>
      </c>
    </row>
    <row r="273" spans="1:7" x14ac:dyDescent="0.3">
      <c r="A273" t="s">
        <v>12</v>
      </c>
      <c r="C273" s="3">
        <v>3038</v>
      </c>
      <c r="D273">
        <v>24</v>
      </c>
      <c r="G273" s="10">
        <v>3047</v>
      </c>
    </row>
    <row r="274" spans="1:7" x14ac:dyDescent="0.3">
      <c r="A274" t="s">
        <v>13</v>
      </c>
      <c r="C274" s="6">
        <v>3051</v>
      </c>
      <c r="G274" s="6">
        <v>3070</v>
      </c>
    </row>
    <row r="275" spans="1:7" x14ac:dyDescent="0.3">
      <c r="A275" t="s">
        <v>14</v>
      </c>
      <c r="C275" s="6">
        <v>3034</v>
      </c>
      <c r="G275" s="6">
        <v>3045</v>
      </c>
    </row>
    <row r="276" spans="1:7" x14ac:dyDescent="0.3">
      <c r="A276" t="s">
        <v>15</v>
      </c>
      <c r="C276" s="5">
        <v>3027</v>
      </c>
      <c r="D276">
        <v>28</v>
      </c>
      <c r="G276" s="6">
        <v>3054</v>
      </c>
    </row>
    <row r="277" spans="1:7" x14ac:dyDescent="0.3">
      <c r="A277" t="s">
        <v>16</v>
      </c>
      <c r="C277" s="6">
        <v>3035</v>
      </c>
      <c r="G277" s="6">
        <v>3050</v>
      </c>
    </row>
    <row r="279" spans="1:7" x14ac:dyDescent="0.3">
      <c r="A279" t="s">
        <v>8</v>
      </c>
      <c r="C279">
        <f>SUM(C273:C278)/5</f>
        <v>3037</v>
      </c>
      <c r="G279">
        <f>SUM(G273:G278)/5</f>
        <v>3053.2</v>
      </c>
    </row>
    <row r="280" spans="1:7" x14ac:dyDescent="0.3">
      <c r="A280" t="s">
        <v>9</v>
      </c>
      <c r="C280" s="11">
        <v>25</v>
      </c>
      <c r="G280" s="11">
        <v>25</v>
      </c>
    </row>
    <row r="281" spans="1:7" x14ac:dyDescent="0.3">
      <c r="A281" t="s">
        <v>101</v>
      </c>
      <c r="C281">
        <v>0.56599999999999995</v>
      </c>
      <c r="G281">
        <v>0.94399999999999995</v>
      </c>
    </row>
    <row r="282" spans="1:7" x14ac:dyDescent="0.3">
      <c r="C282" s="14" t="s">
        <v>137</v>
      </c>
      <c r="G282" s="14" t="s">
        <v>138</v>
      </c>
    </row>
    <row r="284" spans="1:7" x14ac:dyDescent="0.3">
      <c r="A284" t="s">
        <v>106</v>
      </c>
    </row>
    <row r="285" spans="1:7" x14ac:dyDescent="0.3">
      <c r="A285" t="s">
        <v>94</v>
      </c>
      <c r="D285" s="5" t="s">
        <v>109</v>
      </c>
    </row>
    <row r="286" spans="1:7" x14ac:dyDescent="0.3">
      <c r="D286" t="s">
        <v>110</v>
      </c>
    </row>
    <row r="287" spans="1:7" x14ac:dyDescent="0.3">
      <c r="A287" t="s">
        <v>12</v>
      </c>
      <c r="C287" s="7">
        <v>3067</v>
      </c>
      <c r="G287" s="10">
        <v>3062</v>
      </c>
    </row>
    <row r="288" spans="1:7" x14ac:dyDescent="0.3">
      <c r="A288" t="s">
        <v>13</v>
      </c>
      <c r="C288" s="6">
        <v>3063</v>
      </c>
      <c r="G288" s="6">
        <v>3052</v>
      </c>
    </row>
    <row r="289" spans="1:7" x14ac:dyDescent="0.3">
      <c r="A289" t="s">
        <v>14</v>
      </c>
      <c r="C289" s="6">
        <v>3054</v>
      </c>
      <c r="G289" s="6">
        <v>3039</v>
      </c>
    </row>
    <row r="290" spans="1:7" x14ac:dyDescent="0.3">
      <c r="A290" t="s">
        <v>15</v>
      </c>
      <c r="C290" s="5">
        <v>3055</v>
      </c>
      <c r="D290">
        <v>24</v>
      </c>
      <c r="G290" s="6">
        <v>3053</v>
      </c>
    </row>
    <row r="291" spans="1:7" x14ac:dyDescent="0.3">
      <c r="A291" t="s">
        <v>16</v>
      </c>
      <c r="C291" s="5">
        <v>3056</v>
      </c>
      <c r="D291">
        <v>28</v>
      </c>
      <c r="G291" s="6">
        <v>3045</v>
      </c>
    </row>
    <row r="293" spans="1:7" x14ac:dyDescent="0.3">
      <c r="A293" t="s">
        <v>8</v>
      </c>
      <c r="C293">
        <f>SUM(C287:C292)/5</f>
        <v>3059</v>
      </c>
      <c r="G293">
        <f>SUM(G287:G292)/5</f>
        <v>3050.2</v>
      </c>
    </row>
    <row r="294" spans="1:7" x14ac:dyDescent="0.3">
      <c r="A294" t="s">
        <v>9</v>
      </c>
      <c r="C294" s="11">
        <v>13</v>
      </c>
      <c r="G294" s="11">
        <v>23</v>
      </c>
    </row>
    <row r="295" spans="1:7" x14ac:dyDescent="0.3">
      <c r="A295" t="s">
        <v>101</v>
      </c>
      <c r="C295">
        <v>0.11700000000000001</v>
      </c>
      <c r="G295">
        <v>0.97099999999999997</v>
      </c>
    </row>
    <row r="296" spans="1:7" x14ac:dyDescent="0.3">
      <c r="C296" s="14" t="s">
        <v>139</v>
      </c>
      <c r="G296" s="14" t="s">
        <v>140</v>
      </c>
    </row>
    <row r="298" spans="1:7" x14ac:dyDescent="0.3">
      <c r="A298" t="s">
        <v>107</v>
      </c>
    </row>
    <row r="299" spans="1:7" x14ac:dyDescent="0.3">
      <c r="A299" t="s">
        <v>108</v>
      </c>
      <c r="D299" s="5"/>
    </row>
    <row r="300" spans="1:7" x14ac:dyDescent="0.3">
      <c r="D300" t="s">
        <v>110</v>
      </c>
    </row>
    <row r="301" spans="1:7" x14ac:dyDescent="0.3">
      <c r="A301" t="s">
        <v>12</v>
      </c>
      <c r="C301" s="7">
        <v>3033</v>
      </c>
      <c r="G301" s="10">
        <v>3045</v>
      </c>
    </row>
    <row r="302" spans="1:7" x14ac:dyDescent="0.3">
      <c r="A302" t="s">
        <v>13</v>
      </c>
      <c r="C302" s="6">
        <v>3029</v>
      </c>
      <c r="G302" s="6">
        <v>3041</v>
      </c>
    </row>
    <row r="303" spans="1:7" x14ac:dyDescent="0.3">
      <c r="A303" t="s">
        <v>14</v>
      </c>
      <c r="C303" s="6">
        <v>3031</v>
      </c>
      <c r="G303" s="6">
        <v>3045</v>
      </c>
    </row>
    <row r="304" spans="1:7" x14ac:dyDescent="0.3">
      <c r="A304" t="s">
        <v>15</v>
      </c>
      <c r="C304" s="5">
        <v>3045</v>
      </c>
      <c r="D304">
        <v>24</v>
      </c>
      <c r="G304" s="6">
        <v>3040</v>
      </c>
    </row>
    <row r="305" spans="1:13" x14ac:dyDescent="0.3">
      <c r="A305" t="s">
        <v>16</v>
      </c>
      <c r="C305" s="5">
        <v>3035</v>
      </c>
      <c r="D305">
        <v>28</v>
      </c>
      <c r="G305" s="6">
        <v>3033</v>
      </c>
    </row>
    <row r="307" spans="1:13" x14ac:dyDescent="0.3">
      <c r="A307" t="s">
        <v>8</v>
      </c>
      <c r="C307">
        <f>SUM(C301:C306)/5</f>
        <v>3034.6</v>
      </c>
      <c r="G307">
        <f>SUM(G301:G306)/5</f>
        <v>3040.8</v>
      </c>
    </row>
    <row r="308" spans="1:13" x14ac:dyDescent="0.3">
      <c r="A308" t="s">
        <v>9</v>
      </c>
      <c r="C308" s="11">
        <v>16</v>
      </c>
      <c r="G308" s="11">
        <v>13</v>
      </c>
    </row>
    <row r="309" spans="1:13" x14ac:dyDescent="0.3">
      <c r="A309" t="s">
        <v>101</v>
      </c>
      <c r="C309">
        <v>0.45600000000000002</v>
      </c>
      <c r="G309">
        <v>0.70099999999999996</v>
      </c>
    </row>
    <row r="310" spans="1:13" x14ac:dyDescent="0.3">
      <c r="C310" s="14" t="s">
        <v>141</v>
      </c>
      <c r="G310" s="14" t="s">
        <v>142</v>
      </c>
    </row>
    <row r="312" spans="1:13" x14ac:dyDescent="0.3">
      <c r="A312" s="5" t="s">
        <v>95</v>
      </c>
    </row>
    <row r="314" spans="1:13" x14ac:dyDescent="0.3">
      <c r="A314" s="57" t="s">
        <v>164</v>
      </c>
      <c r="B314" s="57"/>
      <c r="C314" s="57"/>
      <c r="D314" s="57"/>
      <c r="E314" s="57"/>
      <c r="F314" s="57"/>
      <c r="H314" s="57" t="s">
        <v>163</v>
      </c>
      <c r="I314" s="57"/>
      <c r="J314" s="57"/>
      <c r="K314" s="57"/>
      <c r="L314" s="57"/>
      <c r="M314" s="57"/>
    </row>
    <row r="317" spans="1:13" x14ac:dyDescent="0.3">
      <c r="A317" s="52" t="s">
        <v>165</v>
      </c>
      <c r="B317" s="52"/>
      <c r="C317" s="52"/>
      <c r="D317" s="52"/>
      <c r="H317" s="52" t="s">
        <v>166</v>
      </c>
      <c r="I317" s="52"/>
      <c r="J317" s="52"/>
      <c r="K317" s="52"/>
      <c r="L317" s="52"/>
    </row>
    <row r="320" spans="1:13" x14ac:dyDescent="0.3">
      <c r="A320" s="51" t="s">
        <v>167</v>
      </c>
      <c r="B320" s="51"/>
      <c r="C320" s="51"/>
      <c r="D320" s="51"/>
      <c r="H320" s="51" t="s">
        <v>168</v>
      </c>
      <c r="I320" s="51"/>
      <c r="J320" s="51"/>
      <c r="K320" s="51"/>
      <c r="L320" s="51"/>
    </row>
  </sheetData>
  <sheetProtection algorithmName="SHA-512" hashValue="DCTGmo0bmBJ4IVKo3Kys93SIkxyoZ8JQ7VqQBFGp4rd+KBbs2JI/U+9u8AoZlFU24id1ecXgYkyrPTyGRW6skQ==" saltValue="IpenSjLpyRtZR1S3m4pPPg==" spinCount="100000" sheet="1" objects="1" scenarios="1"/>
  <mergeCells count="11">
    <mergeCell ref="A320:D320"/>
    <mergeCell ref="H320:L320"/>
    <mergeCell ref="A317:D317"/>
    <mergeCell ref="H317:L317"/>
    <mergeCell ref="A1:J1"/>
    <mergeCell ref="B226:E226"/>
    <mergeCell ref="C135:G135"/>
    <mergeCell ref="A314:F314"/>
    <mergeCell ref="H314:M314"/>
    <mergeCell ref="A13:E13"/>
    <mergeCell ref="L20:N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79BB-A6DE-4FF3-A009-E26FB96A8B09}">
  <dimension ref="A1:AA197"/>
  <sheetViews>
    <sheetView workbookViewId="0">
      <selection activeCell="G12" sqref="G12"/>
    </sheetView>
  </sheetViews>
  <sheetFormatPr defaultRowHeight="14.4" x14ac:dyDescent="0.3"/>
  <sheetData>
    <row r="1" spans="1:20" x14ac:dyDescent="0.3">
      <c r="A1" s="60" t="s">
        <v>432</v>
      </c>
      <c r="B1" s="61"/>
      <c r="C1" s="61"/>
      <c r="D1" s="61"/>
      <c r="E1" s="61"/>
      <c r="F1" s="61"/>
      <c r="G1" s="61"/>
      <c r="H1" s="61"/>
      <c r="I1" s="61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3">
      <c r="A2" s="61"/>
      <c r="B2" s="61"/>
      <c r="C2" s="61"/>
      <c r="D2" s="61"/>
      <c r="E2" s="61"/>
      <c r="F2" s="61"/>
      <c r="G2" s="61"/>
      <c r="H2" s="61"/>
      <c r="I2" s="61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x14ac:dyDescent="0.3">
      <c r="A3" s="34" t="s">
        <v>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x14ac:dyDescent="0.3">
      <c r="A4" s="34" t="s">
        <v>169</v>
      </c>
      <c r="B4" s="34" t="s">
        <v>329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3">
      <c r="A5" s="34" t="s">
        <v>171</v>
      </c>
      <c r="B5" s="34" t="s">
        <v>172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x14ac:dyDescent="0.3">
      <c r="A6" s="34" t="s">
        <v>173</v>
      </c>
      <c r="B6" s="34" t="s">
        <v>330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x14ac:dyDescent="0.3">
      <c r="A7" s="34" t="s">
        <v>175</v>
      </c>
      <c r="B7" s="34" t="s">
        <v>331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x14ac:dyDescent="0.3">
      <c r="A8" s="34" t="s">
        <v>177</v>
      </c>
      <c r="B8" s="34" t="s">
        <v>178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x14ac:dyDescent="0.3">
      <c r="A9" s="34" t="s">
        <v>179</v>
      </c>
      <c r="B9" s="34">
        <v>0.33800000000000002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x14ac:dyDescent="0.3">
      <c r="A10" s="34" t="s">
        <v>181</v>
      </c>
      <c r="B10" s="34" t="s">
        <v>332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x14ac:dyDescent="0.3">
      <c r="A11" s="34" t="s">
        <v>183</v>
      </c>
      <c r="B11" s="34" t="s">
        <v>333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x14ac:dyDescent="0.3">
      <c r="A12" s="34" t="s">
        <v>185</v>
      </c>
      <c r="B12" s="34" t="s">
        <v>334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0" x14ac:dyDescent="0.3">
      <c r="A13" s="34" t="s">
        <v>187</v>
      </c>
      <c r="B13" s="34">
        <v>475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x14ac:dyDescent="0.3">
      <c r="A14" s="34" t="s">
        <v>188</v>
      </c>
      <c r="B14" s="34" t="s">
        <v>335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 x14ac:dyDescent="0.3">
      <c r="A15" s="34" t="s">
        <v>190</v>
      </c>
      <c r="B15" s="34" t="s">
        <v>50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0" x14ac:dyDescent="0.3">
      <c r="A16" s="34" t="s">
        <v>49</v>
      </c>
      <c r="B16" s="34" t="s">
        <v>191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x14ac:dyDescent="0.3">
      <c r="A17" s="34" t="s">
        <v>192</v>
      </c>
      <c r="B17" s="34" t="s">
        <v>336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x14ac:dyDescent="0.3">
      <c r="A18" s="34" t="s">
        <v>194</v>
      </c>
      <c r="B18" s="34" t="s">
        <v>337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x14ac:dyDescent="0.3">
      <c r="A20" s="34" t="s">
        <v>196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x14ac:dyDescent="0.3">
      <c r="A22" s="34" t="s">
        <v>197</v>
      </c>
      <c r="B22" s="34" t="s">
        <v>338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 x14ac:dyDescent="0.3">
      <c r="A23" s="34"/>
      <c r="B23" s="34" t="s">
        <v>339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x14ac:dyDescent="0.3">
      <c r="A24" s="34"/>
      <c r="B24" s="34" t="s">
        <v>200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x14ac:dyDescent="0.3">
      <c r="A25" s="34"/>
      <c r="B25" s="34" t="s">
        <v>340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x14ac:dyDescent="0.3">
      <c r="A26" s="34"/>
      <c r="B26" s="34" t="s">
        <v>341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x14ac:dyDescent="0.3">
      <c r="A27" s="34"/>
      <c r="B27" s="34" t="s">
        <v>203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 x14ac:dyDescent="0.3">
      <c r="A28" s="34"/>
      <c r="B28" s="34" t="s">
        <v>342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3">
      <c r="A29" s="34"/>
      <c r="B29" s="34" t="s">
        <v>205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x14ac:dyDescent="0.3">
      <c r="A31" s="34" t="s">
        <v>206</v>
      </c>
      <c r="B31" s="34" t="s">
        <v>207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 x14ac:dyDescent="0.3">
      <c r="A32" s="34"/>
      <c r="B32" s="34" t="s">
        <v>208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x14ac:dyDescent="0.3">
      <c r="A33" s="34"/>
      <c r="B33" s="34" t="s">
        <v>343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x14ac:dyDescent="0.3">
      <c r="A34" s="34"/>
      <c r="B34" s="34" t="s">
        <v>344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x14ac:dyDescent="0.3">
      <c r="A35" s="34"/>
      <c r="B35" s="34" t="s">
        <v>345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x14ac:dyDescent="0.3">
      <c r="A36" s="34"/>
      <c r="B36" s="34" t="s">
        <v>346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x14ac:dyDescent="0.3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x14ac:dyDescent="0.3">
      <c r="A38" s="34" t="s">
        <v>347</v>
      </c>
      <c r="B38" s="34" t="s">
        <v>348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 x14ac:dyDescent="0.3">
      <c r="A39" s="34"/>
      <c r="B39" s="34" t="s">
        <v>349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 x14ac:dyDescent="0.3">
      <c r="A40" s="34" t="s">
        <v>347</v>
      </c>
      <c r="B40" s="34" t="s">
        <v>350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 x14ac:dyDescent="0.3">
      <c r="A41" s="34" t="s">
        <v>347</v>
      </c>
      <c r="B41" s="34" t="s">
        <v>351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34" t="s">
        <v>347</v>
      </c>
      <c r="B42" s="34" t="s">
        <v>352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x14ac:dyDescent="0.3">
      <c r="A43" s="34"/>
      <c r="B43" s="34"/>
      <c r="C43" s="34" t="s">
        <v>5</v>
      </c>
      <c r="D43" s="34"/>
      <c r="E43" s="34"/>
      <c r="F43" s="34"/>
      <c r="G43" s="34" t="s">
        <v>6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 x14ac:dyDescent="0.3">
      <c r="A44" s="34" t="s">
        <v>353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x14ac:dyDescent="0.3">
      <c r="A45" s="34" t="s">
        <v>354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x14ac:dyDescent="0.3">
      <c r="A46" s="34" t="s">
        <v>355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 x14ac:dyDescent="0.3">
      <c r="A48" s="34" t="s">
        <v>12</v>
      </c>
      <c r="B48" s="34"/>
      <c r="C48" s="34">
        <v>2810</v>
      </c>
      <c r="D48" s="34"/>
      <c r="E48" s="34"/>
      <c r="F48" s="34"/>
      <c r="G48" s="34">
        <v>2792</v>
      </c>
      <c r="H48" s="34"/>
      <c r="I48" s="34"/>
      <c r="J48" s="34" t="s">
        <v>356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 x14ac:dyDescent="0.3">
      <c r="A49" s="34" t="s">
        <v>13</v>
      </c>
      <c r="B49" s="34"/>
      <c r="C49" s="34">
        <v>2793</v>
      </c>
      <c r="D49" s="34"/>
      <c r="E49" s="34"/>
      <c r="F49" s="34"/>
      <c r="G49" s="34">
        <v>2792</v>
      </c>
      <c r="H49" s="34"/>
      <c r="I49" s="34"/>
      <c r="J49" s="34" t="s">
        <v>357</v>
      </c>
      <c r="K49" s="35">
        <v>0.5</v>
      </c>
      <c r="L49" s="34"/>
      <c r="M49" s="34"/>
      <c r="N49" s="34"/>
      <c r="O49" s="34"/>
      <c r="P49" s="34"/>
      <c r="Q49" s="34"/>
      <c r="R49" s="34"/>
      <c r="S49" s="34"/>
      <c r="T49" s="34"/>
    </row>
    <row r="50" spans="1:20" x14ac:dyDescent="0.3">
      <c r="A50" s="34" t="s">
        <v>14</v>
      </c>
      <c r="B50" s="34"/>
      <c r="C50" s="34">
        <v>2801</v>
      </c>
      <c r="D50" s="34"/>
      <c r="E50" s="34"/>
      <c r="F50" s="34"/>
      <c r="G50" s="34">
        <v>2792</v>
      </c>
      <c r="H50" s="34"/>
      <c r="I50" s="34"/>
      <c r="J50" s="34" t="s">
        <v>358</v>
      </c>
      <c r="K50" s="34" t="s">
        <v>359</v>
      </c>
      <c r="L50" s="34"/>
      <c r="M50" s="34"/>
      <c r="N50" s="34"/>
      <c r="O50" s="34"/>
      <c r="P50" s="34"/>
      <c r="Q50" s="34"/>
      <c r="R50" s="34"/>
      <c r="S50" s="34"/>
      <c r="T50" s="34"/>
    </row>
    <row r="51" spans="1:20" x14ac:dyDescent="0.3">
      <c r="A51" s="34" t="s">
        <v>15</v>
      </c>
      <c r="B51" s="34"/>
      <c r="C51" s="34">
        <v>2799</v>
      </c>
      <c r="D51" s="34"/>
      <c r="E51" s="34"/>
      <c r="F51" s="34"/>
      <c r="G51" s="34">
        <v>2802</v>
      </c>
      <c r="H51" s="34"/>
      <c r="I51" s="34"/>
      <c r="J51" s="34" t="s">
        <v>360</v>
      </c>
      <c r="K51" s="34">
        <v>37</v>
      </c>
      <c r="L51" s="34"/>
      <c r="M51" s="34"/>
      <c r="N51" s="34"/>
      <c r="O51" s="34"/>
      <c r="P51" s="11" t="s">
        <v>9</v>
      </c>
      <c r="Q51" s="34"/>
      <c r="R51" s="11"/>
      <c r="S51" s="34"/>
      <c r="T51" s="34"/>
    </row>
    <row r="52" spans="1:20" x14ac:dyDescent="0.3">
      <c r="A52" s="34" t="s">
        <v>16</v>
      </c>
      <c r="B52" s="34"/>
      <c r="C52" s="34">
        <v>2791</v>
      </c>
      <c r="D52" s="34"/>
      <c r="E52" s="34"/>
      <c r="F52" s="34"/>
      <c r="G52" s="34">
        <v>2794</v>
      </c>
      <c r="H52" s="34"/>
      <c r="I52" s="34"/>
      <c r="J52" s="34" t="s">
        <v>361</v>
      </c>
      <c r="K52" s="34">
        <v>29.46</v>
      </c>
      <c r="L52" s="34"/>
      <c r="M52" s="34"/>
      <c r="N52" s="34"/>
      <c r="O52" s="34"/>
      <c r="P52" s="34" t="s">
        <v>417</v>
      </c>
      <c r="Q52" s="59" t="s">
        <v>416</v>
      </c>
      <c r="R52" s="59"/>
      <c r="S52" s="59"/>
      <c r="T52" s="34"/>
    </row>
    <row r="53" spans="1:20" x14ac:dyDescent="0.3">
      <c r="A53" s="34"/>
      <c r="B53" s="34"/>
      <c r="C53" s="34"/>
      <c r="D53" s="34"/>
      <c r="E53" s="34"/>
      <c r="F53" s="34"/>
      <c r="G53" s="34"/>
      <c r="H53" s="34"/>
      <c r="I53" s="34"/>
      <c r="J53" s="34" t="s">
        <v>362</v>
      </c>
      <c r="K53" s="34" t="s">
        <v>363</v>
      </c>
      <c r="L53" s="34"/>
      <c r="M53" s="34"/>
      <c r="N53" s="34"/>
      <c r="O53" s="34"/>
      <c r="P53" s="34">
        <v>19.22</v>
      </c>
      <c r="Q53" s="34">
        <v>10.34</v>
      </c>
      <c r="R53" s="34"/>
      <c r="S53" s="34"/>
      <c r="T53" s="34"/>
    </row>
    <row r="54" spans="1:20" x14ac:dyDescent="0.3">
      <c r="A54" s="34" t="s">
        <v>8</v>
      </c>
      <c r="B54" s="34"/>
      <c r="C54" s="34">
        <v>2798.97</v>
      </c>
      <c r="D54" s="34"/>
      <c r="E54" s="34"/>
      <c r="F54" s="34"/>
      <c r="G54" s="34">
        <v>2794.45</v>
      </c>
      <c r="H54" s="34"/>
      <c r="I54" s="34"/>
      <c r="J54" s="34" t="s">
        <v>364</v>
      </c>
      <c r="K54" s="34" t="s">
        <v>365</v>
      </c>
      <c r="L54" s="34"/>
      <c r="M54" s="34"/>
      <c r="N54" s="34"/>
      <c r="O54" s="34"/>
      <c r="P54" s="34">
        <v>8.9600000000000009</v>
      </c>
      <c r="Q54" s="34">
        <v>16.7</v>
      </c>
      <c r="R54" s="34"/>
      <c r="S54" s="34"/>
      <c r="T54" s="34"/>
    </row>
    <row r="55" spans="1:20" x14ac:dyDescent="0.3">
      <c r="A55" s="34" t="s">
        <v>9</v>
      </c>
      <c r="B55" s="34"/>
      <c r="C55" s="11">
        <v>19.22</v>
      </c>
      <c r="D55" s="34"/>
      <c r="E55" s="34"/>
      <c r="F55" s="34"/>
      <c r="G55" s="11">
        <v>10.34</v>
      </c>
      <c r="H55" s="34"/>
      <c r="I55" s="34"/>
      <c r="J55" s="34"/>
      <c r="K55" s="34"/>
      <c r="L55" s="34"/>
      <c r="M55" s="34"/>
      <c r="N55" s="34"/>
      <c r="O55" s="34"/>
      <c r="P55" s="34">
        <v>11.46</v>
      </c>
      <c r="Q55" s="34">
        <v>28.6</v>
      </c>
      <c r="R55" s="34"/>
      <c r="S55" s="34"/>
      <c r="T55" s="34"/>
    </row>
    <row r="56" spans="1:20" x14ac:dyDescent="0.3">
      <c r="A56" s="34" t="s">
        <v>366</v>
      </c>
      <c r="B56" s="34"/>
      <c r="C56" s="34">
        <v>0.622</v>
      </c>
      <c r="D56" s="34"/>
      <c r="E56" s="34"/>
      <c r="F56" s="34"/>
      <c r="G56" s="34">
        <v>0.53700000000000003</v>
      </c>
      <c r="H56" s="34"/>
      <c r="I56" s="34"/>
      <c r="J56" s="34"/>
      <c r="K56" s="34"/>
      <c r="L56" s="34"/>
      <c r="M56" s="34"/>
      <c r="N56" s="34"/>
      <c r="O56" s="34"/>
      <c r="P56" s="34">
        <v>22.54</v>
      </c>
      <c r="Q56" s="34">
        <v>24.73</v>
      </c>
      <c r="R56" s="34"/>
      <c r="S56" s="34"/>
      <c r="T56" s="34"/>
    </row>
    <row r="57" spans="1:20" x14ac:dyDescent="0.3">
      <c r="A57" s="34" t="s">
        <v>367</v>
      </c>
      <c r="B57" s="34"/>
      <c r="C57" s="13">
        <v>0.53700000000000003</v>
      </c>
      <c r="D57" s="34"/>
      <c r="E57" s="34"/>
      <c r="F57" s="34"/>
      <c r="G57" s="13">
        <v>0.97399999999999998</v>
      </c>
      <c r="H57" s="34"/>
      <c r="I57" s="34"/>
      <c r="J57" s="34"/>
      <c r="K57" s="34"/>
      <c r="L57" s="34"/>
      <c r="M57" s="34"/>
      <c r="N57" s="34"/>
      <c r="O57" s="34"/>
      <c r="P57" s="34">
        <v>13.33</v>
      </c>
      <c r="Q57" s="34">
        <v>2.04</v>
      </c>
      <c r="R57" s="34"/>
      <c r="S57" s="34"/>
      <c r="T57" s="34"/>
    </row>
    <row r="58" spans="1:20" x14ac:dyDescent="0.3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>
        <v>7.2</v>
      </c>
      <c r="Q58" s="34">
        <v>16.09</v>
      </c>
      <c r="R58" s="34"/>
      <c r="S58" s="34"/>
      <c r="T58" s="34"/>
    </row>
    <row r="59" spans="1:20" x14ac:dyDescent="0.3">
      <c r="A59" s="34" t="s">
        <v>368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>
        <v>49.67</v>
      </c>
      <c r="Q59" s="34">
        <v>16.55</v>
      </c>
      <c r="R59" s="34"/>
      <c r="S59" s="34"/>
      <c r="T59" s="34"/>
    </row>
    <row r="60" spans="1:20" x14ac:dyDescent="0.3">
      <c r="A60" s="34" t="s">
        <v>369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>
        <v>23.98</v>
      </c>
      <c r="Q60" s="34">
        <v>13.69</v>
      </c>
      <c r="R60" s="34"/>
      <c r="S60" s="34"/>
      <c r="T60" s="34"/>
    </row>
    <row r="61" spans="1:20" x14ac:dyDescent="0.3">
      <c r="A61" s="34" t="s">
        <v>86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>
        <v>4</v>
      </c>
      <c r="Q61" s="34">
        <v>4.7</v>
      </c>
      <c r="R61" s="34"/>
      <c r="S61" s="34"/>
      <c r="T61" s="34"/>
    </row>
    <row r="62" spans="1:20" x14ac:dyDescent="0.3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>
        <v>13.08</v>
      </c>
      <c r="Q62" s="34">
        <v>52.08</v>
      </c>
      <c r="R62" s="34"/>
      <c r="S62" s="34"/>
      <c r="T62" s="34"/>
    </row>
    <row r="63" spans="1:20" x14ac:dyDescent="0.3">
      <c r="A63" s="34" t="s">
        <v>12</v>
      </c>
      <c r="B63" s="34"/>
      <c r="C63" s="34">
        <v>2813</v>
      </c>
      <c r="D63" s="34"/>
      <c r="E63" s="34"/>
      <c r="F63" s="34"/>
      <c r="G63" s="34">
        <v>2811</v>
      </c>
      <c r="H63" s="34"/>
      <c r="I63" s="34"/>
      <c r="J63" s="34" t="s">
        <v>370</v>
      </c>
      <c r="K63" s="34"/>
      <c r="L63" s="34"/>
      <c r="M63" s="34"/>
      <c r="N63" s="34"/>
      <c r="O63" s="34"/>
      <c r="P63" s="34">
        <v>17.344000000000001</v>
      </c>
      <c r="Q63" s="34">
        <v>18.552</v>
      </c>
      <c r="R63" s="34"/>
      <c r="S63" s="34"/>
      <c r="T63" s="34"/>
    </row>
    <row r="64" spans="1:20" x14ac:dyDescent="0.3">
      <c r="A64" s="34" t="s">
        <v>13</v>
      </c>
      <c r="B64" s="34"/>
      <c r="C64" s="34">
        <v>2813</v>
      </c>
      <c r="D64" s="34"/>
      <c r="E64" s="34"/>
      <c r="F64" s="34"/>
      <c r="G64" s="34">
        <v>2823</v>
      </c>
      <c r="H64" s="34"/>
      <c r="I64" s="34"/>
      <c r="J64" s="34" t="s">
        <v>357</v>
      </c>
      <c r="K64" s="35">
        <v>0.41666666666666669</v>
      </c>
      <c r="L64" s="34"/>
      <c r="M64" s="34"/>
      <c r="N64" s="34"/>
      <c r="O64" s="34"/>
      <c r="P64" s="34"/>
      <c r="Q64" s="34"/>
      <c r="R64" s="34"/>
      <c r="S64" s="34"/>
      <c r="T64" s="34"/>
    </row>
    <row r="65" spans="1:20" x14ac:dyDescent="0.3">
      <c r="A65" s="34" t="s">
        <v>14</v>
      </c>
      <c r="B65" s="34"/>
      <c r="C65" s="34">
        <v>2817</v>
      </c>
      <c r="D65" s="34"/>
      <c r="E65" s="34"/>
      <c r="F65" s="34"/>
      <c r="G65" s="34">
        <v>2807</v>
      </c>
      <c r="H65" s="34"/>
      <c r="I65" s="34"/>
      <c r="J65" s="34" t="s">
        <v>358</v>
      </c>
      <c r="K65" s="34">
        <v>51.1</v>
      </c>
      <c r="L65" s="34"/>
      <c r="M65" s="34"/>
      <c r="N65" s="34"/>
      <c r="O65" s="34"/>
      <c r="P65" s="34"/>
      <c r="Q65" s="34"/>
      <c r="R65" s="34"/>
      <c r="S65" s="34"/>
      <c r="T65" s="34"/>
    </row>
    <row r="66" spans="1:20" x14ac:dyDescent="0.3">
      <c r="A66" s="34" t="s">
        <v>15</v>
      </c>
      <c r="B66" s="34"/>
      <c r="C66" s="34">
        <v>2821</v>
      </c>
      <c r="D66" s="34"/>
      <c r="E66" s="34"/>
      <c r="F66" s="34"/>
      <c r="G66" s="34">
        <v>2811</v>
      </c>
      <c r="H66" s="34"/>
      <c r="I66" s="34"/>
      <c r="J66" s="34" t="s">
        <v>360</v>
      </c>
      <c r="K66" s="34">
        <v>57</v>
      </c>
      <c r="L66" s="34"/>
      <c r="M66" s="34"/>
      <c r="N66" s="34"/>
      <c r="O66" s="34"/>
      <c r="P66" s="34" t="s">
        <v>415</v>
      </c>
      <c r="Q66" s="34"/>
      <c r="R66" s="34"/>
      <c r="S66" s="34"/>
      <c r="T66" s="34"/>
    </row>
    <row r="67" spans="1:20" x14ac:dyDescent="0.3">
      <c r="A67" s="34" t="s">
        <v>16</v>
      </c>
      <c r="B67" s="34"/>
      <c r="C67" s="34">
        <v>2822</v>
      </c>
      <c r="D67" s="34"/>
      <c r="E67" s="34"/>
      <c r="F67" s="34"/>
      <c r="G67" s="34">
        <v>2812</v>
      </c>
      <c r="H67" s="34"/>
      <c r="I67" s="34"/>
      <c r="J67" s="34" t="s">
        <v>361</v>
      </c>
      <c r="K67" s="34">
        <v>29.2</v>
      </c>
      <c r="L67" s="34"/>
      <c r="M67" s="34"/>
      <c r="N67" s="34"/>
      <c r="O67" s="34"/>
      <c r="P67" s="13" t="s">
        <v>371</v>
      </c>
      <c r="Q67" s="34"/>
      <c r="R67" s="13"/>
      <c r="S67" s="34"/>
      <c r="T67" s="34"/>
    </row>
    <row r="68" spans="1:20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 t="s">
        <v>362</v>
      </c>
      <c r="K68" s="34" t="s">
        <v>372</v>
      </c>
      <c r="L68" s="34"/>
      <c r="M68" s="34"/>
      <c r="N68" s="34"/>
      <c r="O68" s="34"/>
      <c r="P68" s="34" t="s">
        <v>418</v>
      </c>
      <c r="Q68" s="59" t="s">
        <v>419</v>
      </c>
      <c r="R68" s="59"/>
      <c r="S68" s="59"/>
      <c r="T68" s="34"/>
    </row>
    <row r="69" spans="1:20" x14ac:dyDescent="0.3">
      <c r="A69" s="34" t="s">
        <v>8</v>
      </c>
      <c r="B69" s="34"/>
      <c r="C69" s="34">
        <v>2817.2</v>
      </c>
      <c r="D69" s="34"/>
      <c r="E69" s="34"/>
      <c r="F69" s="34"/>
      <c r="G69" s="34">
        <v>2812.8</v>
      </c>
      <c r="H69" s="34"/>
      <c r="I69" s="34"/>
      <c r="J69" s="34" t="s">
        <v>364</v>
      </c>
      <c r="K69" s="34" t="s">
        <v>373</v>
      </c>
      <c r="L69" s="34"/>
      <c r="M69" s="34"/>
      <c r="N69" s="34"/>
      <c r="O69" s="34"/>
      <c r="P69" s="34">
        <v>0.53700000000000003</v>
      </c>
      <c r="Q69" s="34">
        <v>0.97399999999999998</v>
      </c>
      <c r="R69" s="34"/>
      <c r="S69" s="34"/>
      <c r="T69" s="34"/>
    </row>
    <row r="70" spans="1:20" x14ac:dyDescent="0.3">
      <c r="A70" s="34" t="s">
        <v>9</v>
      </c>
      <c r="B70" s="34"/>
      <c r="C70" s="11">
        <v>8.9600000000000009</v>
      </c>
      <c r="D70" s="34"/>
      <c r="E70" s="34"/>
      <c r="F70" s="34"/>
      <c r="G70" s="11">
        <v>16.7</v>
      </c>
      <c r="H70" s="34"/>
      <c r="I70" s="34"/>
      <c r="J70" s="34"/>
      <c r="K70" s="34"/>
      <c r="L70" s="34"/>
      <c r="M70" s="34"/>
      <c r="N70" s="34"/>
      <c r="O70" s="34"/>
      <c r="P70" s="34">
        <v>0.72199999999999998</v>
      </c>
      <c r="Q70" s="34">
        <v>0.72399999999999998</v>
      </c>
      <c r="R70" s="34"/>
      <c r="S70" s="34"/>
      <c r="T70" s="34"/>
    </row>
    <row r="71" spans="1:20" x14ac:dyDescent="0.3">
      <c r="A71" s="34" t="s">
        <v>366</v>
      </c>
      <c r="B71" s="34"/>
      <c r="C71" s="34">
        <v>0.34899999999999998</v>
      </c>
      <c r="D71" s="34"/>
      <c r="E71" s="34"/>
      <c r="F71" s="34"/>
      <c r="G71" s="34">
        <v>1.0369999999999999</v>
      </c>
      <c r="H71" s="34"/>
      <c r="I71" s="34"/>
      <c r="J71" s="34"/>
      <c r="K71" s="34"/>
      <c r="L71" s="34"/>
      <c r="M71" s="34"/>
      <c r="N71" s="34"/>
      <c r="O71" s="34"/>
      <c r="P71" s="34">
        <v>0.78700000000000003</v>
      </c>
      <c r="Q71" s="34">
        <v>1.099</v>
      </c>
      <c r="R71" s="34"/>
      <c r="S71" s="34"/>
      <c r="T71" s="34"/>
    </row>
    <row r="72" spans="1:20" x14ac:dyDescent="0.3">
      <c r="A72" s="34" t="s">
        <v>367</v>
      </c>
      <c r="B72" s="34"/>
      <c r="C72" s="13">
        <v>0.72199999999999998</v>
      </c>
      <c r="D72" s="34"/>
      <c r="E72" s="34"/>
      <c r="F72" s="34"/>
      <c r="G72" s="13">
        <v>0.72399999999999998</v>
      </c>
      <c r="H72" s="34"/>
      <c r="I72" s="34"/>
      <c r="J72" s="34"/>
      <c r="K72" s="34"/>
      <c r="L72" s="34"/>
      <c r="M72" s="34"/>
      <c r="N72" s="34"/>
      <c r="O72" s="34"/>
      <c r="P72" s="34">
        <v>0.53700000000000003</v>
      </c>
      <c r="Q72" s="34">
        <v>0.84899999999999998</v>
      </c>
      <c r="R72" s="34"/>
      <c r="S72" s="34"/>
      <c r="T72" s="34"/>
    </row>
    <row r="73" spans="1:20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>
        <v>0.33900000000000002</v>
      </c>
      <c r="Q73" s="34">
        <v>0.625</v>
      </c>
      <c r="R73" s="34"/>
      <c r="S73" s="34"/>
      <c r="T73" s="34"/>
    </row>
    <row r="74" spans="1:20" x14ac:dyDescent="0.3">
      <c r="A74" s="34" t="s">
        <v>374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>
        <v>0.55900000000000005</v>
      </c>
      <c r="Q74" s="34">
        <v>0.84899999999999998</v>
      </c>
      <c r="R74" s="34"/>
      <c r="S74" s="34"/>
      <c r="T74" s="34"/>
    </row>
    <row r="75" spans="1:20" x14ac:dyDescent="0.3">
      <c r="A75" s="34" t="s">
        <v>375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>
        <v>0.91200000000000003</v>
      </c>
      <c r="Q75" s="34">
        <v>0.97399999999999998</v>
      </c>
      <c r="R75" s="34"/>
      <c r="S75" s="34"/>
      <c r="T75" s="34"/>
    </row>
    <row r="76" spans="1:20" x14ac:dyDescent="0.3">
      <c r="A76" s="34" t="s">
        <v>89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>
        <v>0.91200000000000003</v>
      </c>
      <c r="Q76" s="34">
        <v>1.2869999999999999</v>
      </c>
      <c r="R76" s="34"/>
      <c r="S76" s="34"/>
      <c r="T76" s="34"/>
    </row>
    <row r="77" spans="1:20" x14ac:dyDescent="0.3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>
        <v>0.81699999999999995</v>
      </c>
      <c r="Q77" s="34">
        <v>1.1619999999999999</v>
      </c>
      <c r="R77" s="34"/>
      <c r="S77" s="34"/>
      <c r="T77" s="34"/>
    </row>
    <row r="78" spans="1:20" x14ac:dyDescent="0.3">
      <c r="A78" s="34" t="s">
        <v>12</v>
      </c>
      <c r="B78" s="34"/>
      <c r="C78" s="34">
        <v>2821</v>
      </c>
      <c r="D78" s="34"/>
      <c r="E78" s="34"/>
      <c r="F78" s="34"/>
      <c r="G78" s="34">
        <v>2823</v>
      </c>
      <c r="H78" s="34"/>
      <c r="I78" s="34"/>
      <c r="J78" s="34" t="s">
        <v>376</v>
      </c>
      <c r="K78" s="34"/>
      <c r="L78" s="34"/>
      <c r="M78" s="34"/>
      <c r="N78" s="34"/>
      <c r="O78" s="34"/>
      <c r="P78" s="34">
        <v>0.752</v>
      </c>
      <c r="Q78" s="34">
        <v>0.84899999999999998</v>
      </c>
      <c r="R78" s="34"/>
      <c r="S78" s="34"/>
      <c r="T78" s="34"/>
    </row>
    <row r="79" spans="1:20" x14ac:dyDescent="0.3">
      <c r="A79" s="34" t="s">
        <v>13</v>
      </c>
      <c r="B79" s="34"/>
      <c r="C79" s="34">
        <v>2811</v>
      </c>
      <c r="D79" s="34"/>
      <c r="E79" s="34"/>
      <c r="F79" s="34"/>
      <c r="G79" s="34">
        <v>2833</v>
      </c>
      <c r="H79" s="34"/>
      <c r="I79" s="34"/>
      <c r="J79" s="34" t="s">
        <v>357</v>
      </c>
      <c r="K79" s="35">
        <v>0.32291666666666669</v>
      </c>
      <c r="L79" s="34"/>
      <c r="M79" s="34"/>
      <c r="N79" s="34"/>
      <c r="O79" s="34"/>
      <c r="P79" s="34">
        <v>0.68740000000000001</v>
      </c>
      <c r="Q79" s="34">
        <v>0.93920000000000003</v>
      </c>
      <c r="R79" s="34"/>
      <c r="S79" s="34"/>
      <c r="T79" s="34"/>
    </row>
    <row r="80" spans="1:20" x14ac:dyDescent="0.3">
      <c r="A80" s="34" t="s">
        <v>14</v>
      </c>
      <c r="B80" s="34"/>
      <c r="C80" s="34">
        <v>2813</v>
      </c>
      <c r="D80" s="34"/>
      <c r="E80" s="34"/>
      <c r="F80" s="34"/>
      <c r="G80" s="34">
        <v>2823</v>
      </c>
      <c r="H80" s="34"/>
      <c r="I80" s="34"/>
      <c r="J80" s="34" t="s">
        <v>358</v>
      </c>
      <c r="K80" s="34">
        <v>44</v>
      </c>
      <c r="L80" s="34"/>
      <c r="M80" s="34"/>
      <c r="N80" s="34"/>
      <c r="O80" s="34"/>
      <c r="P80" s="34"/>
      <c r="Q80" s="34"/>
      <c r="R80" s="34"/>
      <c r="S80" s="34"/>
      <c r="T80" s="34"/>
    </row>
    <row r="81" spans="1:20" x14ac:dyDescent="0.3">
      <c r="A81" s="34" t="s">
        <v>15</v>
      </c>
      <c r="B81" s="34"/>
      <c r="C81" s="34">
        <v>2823</v>
      </c>
      <c r="D81" s="34"/>
      <c r="E81" s="34"/>
      <c r="F81" s="34"/>
      <c r="G81" s="34">
        <v>2834</v>
      </c>
      <c r="H81" s="34"/>
      <c r="I81" s="34"/>
      <c r="J81" s="34" t="s">
        <v>360</v>
      </c>
      <c r="K81" s="34">
        <v>77.5</v>
      </c>
      <c r="L81" s="34"/>
      <c r="M81" s="34"/>
      <c r="N81" s="34"/>
      <c r="O81" s="34"/>
      <c r="P81" s="34"/>
      <c r="Q81" s="34"/>
      <c r="R81" s="34"/>
      <c r="S81" s="34"/>
      <c r="T81" s="34"/>
    </row>
    <row r="82" spans="1:20" x14ac:dyDescent="0.3">
      <c r="A82" s="34" t="s">
        <v>16</v>
      </c>
      <c r="B82" s="34"/>
      <c r="C82" s="34">
        <v>2814</v>
      </c>
      <c r="D82" s="34"/>
      <c r="E82" s="34"/>
      <c r="F82" s="34"/>
      <c r="G82" s="34">
        <v>2851</v>
      </c>
      <c r="H82" s="34"/>
      <c r="I82" s="34"/>
      <c r="J82" s="34" t="s">
        <v>361</v>
      </c>
      <c r="K82" s="34">
        <v>29.14</v>
      </c>
      <c r="L82" s="34"/>
      <c r="M82" s="34"/>
      <c r="N82" s="34"/>
      <c r="O82" s="34"/>
      <c r="P82" s="34"/>
      <c r="Q82" s="34"/>
      <c r="R82" s="34"/>
      <c r="S82" s="34"/>
      <c r="T82" s="34"/>
    </row>
    <row r="83" spans="1:20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 t="s">
        <v>362</v>
      </c>
      <c r="K83" s="34" t="s">
        <v>377</v>
      </c>
      <c r="L83" s="34"/>
      <c r="M83" s="34"/>
      <c r="N83" s="34"/>
      <c r="O83" s="34"/>
      <c r="P83" s="34"/>
      <c r="Q83" s="34"/>
      <c r="R83" s="34"/>
      <c r="S83" s="34"/>
      <c r="T83" s="34"/>
    </row>
    <row r="84" spans="1:20" x14ac:dyDescent="0.3">
      <c r="A84" s="34" t="s">
        <v>8</v>
      </c>
      <c r="B84" s="34"/>
      <c r="C84" s="34">
        <v>2816.4</v>
      </c>
      <c r="D84" s="34"/>
      <c r="E84" s="34"/>
      <c r="F84" s="34"/>
      <c r="G84" s="34">
        <v>2832.8</v>
      </c>
      <c r="H84" s="34"/>
      <c r="I84" s="34"/>
      <c r="J84" s="34" t="s">
        <v>364</v>
      </c>
      <c r="K84" s="34">
        <v>0</v>
      </c>
      <c r="L84" s="34"/>
      <c r="M84" s="34"/>
      <c r="N84" s="34"/>
      <c r="O84" s="34"/>
      <c r="P84" s="34"/>
      <c r="Q84" s="34"/>
      <c r="R84" s="34"/>
      <c r="S84" s="34"/>
      <c r="T84" s="34"/>
    </row>
    <row r="85" spans="1:20" x14ac:dyDescent="0.3">
      <c r="A85" s="34" t="s">
        <v>9</v>
      </c>
      <c r="B85" s="34"/>
      <c r="C85" s="11">
        <v>11.46</v>
      </c>
      <c r="D85" s="34"/>
      <c r="E85" s="34"/>
      <c r="F85" s="34"/>
      <c r="G85" s="11">
        <v>28.6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 x14ac:dyDescent="0.3">
      <c r="A86" s="34" t="s">
        <v>366</v>
      </c>
      <c r="B86" s="34"/>
      <c r="C86" s="34">
        <v>0.41199999999999998</v>
      </c>
      <c r="D86" s="34"/>
      <c r="E86" s="34"/>
      <c r="F86" s="34"/>
      <c r="G86" s="34">
        <v>0.91200000000000003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 x14ac:dyDescent="0.3">
      <c r="A87" s="34" t="s">
        <v>367</v>
      </c>
      <c r="B87" s="34"/>
      <c r="C87" s="13">
        <v>0.78700000000000003</v>
      </c>
      <c r="D87" s="34"/>
      <c r="E87" s="34"/>
      <c r="F87" s="34"/>
      <c r="G87" s="13">
        <v>1.099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 x14ac:dyDescent="0.3">
      <c r="A89" s="34" t="s">
        <v>378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 x14ac:dyDescent="0.3">
      <c r="A90" s="34" t="s">
        <v>379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 x14ac:dyDescent="0.3">
      <c r="A91" s="34" t="s">
        <v>92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 x14ac:dyDescent="0.3">
      <c r="A93" s="34" t="s">
        <v>12</v>
      </c>
      <c r="B93" s="34"/>
      <c r="C93" s="34">
        <v>2825</v>
      </c>
      <c r="D93" s="34"/>
      <c r="E93" s="34"/>
      <c r="F93" s="34"/>
      <c r="G93" s="34">
        <v>2811</v>
      </c>
      <c r="H93" s="34"/>
      <c r="I93" s="34"/>
      <c r="J93" s="34" t="s">
        <v>376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 x14ac:dyDescent="0.3">
      <c r="A94" s="34" t="s">
        <v>13</v>
      </c>
      <c r="B94" s="34"/>
      <c r="C94" s="34">
        <v>2813</v>
      </c>
      <c r="D94" s="34"/>
      <c r="E94" s="34"/>
      <c r="F94" s="34"/>
      <c r="G94" s="34">
        <v>2816</v>
      </c>
      <c r="H94" s="34"/>
      <c r="I94" s="34"/>
      <c r="J94" s="34" t="s">
        <v>357</v>
      </c>
      <c r="K94" s="35">
        <v>0.38541666666666669</v>
      </c>
      <c r="L94" s="34"/>
      <c r="M94" s="34"/>
      <c r="N94" s="34"/>
      <c r="O94" s="34"/>
      <c r="P94" s="34"/>
      <c r="Q94" s="34"/>
      <c r="R94" s="34"/>
      <c r="S94" s="34"/>
      <c r="T94" s="34"/>
    </row>
    <row r="95" spans="1:20" x14ac:dyDescent="0.3">
      <c r="A95" s="34" t="s">
        <v>14</v>
      </c>
      <c r="B95" s="34"/>
      <c r="C95" s="34">
        <v>2821</v>
      </c>
      <c r="D95" s="34"/>
      <c r="E95" s="34"/>
      <c r="F95" s="34"/>
      <c r="G95" s="34">
        <v>2792</v>
      </c>
      <c r="H95" s="34"/>
      <c r="I95" s="34"/>
      <c r="J95" s="34" t="s">
        <v>358</v>
      </c>
      <c r="K95" s="34">
        <v>51</v>
      </c>
      <c r="L95" s="34"/>
      <c r="M95" s="34"/>
      <c r="N95" s="34"/>
      <c r="O95" s="34"/>
      <c r="P95" s="34"/>
      <c r="Q95" s="34"/>
      <c r="R95" s="34"/>
      <c r="S95" s="34"/>
      <c r="T95" s="34"/>
    </row>
    <row r="96" spans="1:20" x14ac:dyDescent="0.3">
      <c r="A96" s="34" t="s">
        <v>15</v>
      </c>
      <c r="B96" s="34"/>
      <c r="C96" s="34">
        <v>2803</v>
      </c>
      <c r="D96" s="34"/>
      <c r="E96" s="34"/>
      <c r="F96" s="34"/>
      <c r="G96" s="34">
        <v>2810</v>
      </c>
      <c r="H96" s="34"/>
      <c r="I96" s="34"/>
      <c r="J96" s="34" t="s">
        <v>360</v>
      </c>
      <c r="K96" s="34">
        <v>68.8</v>
      </c>
      <c r="L96" s="34"/>
      <c r="M96" s="34"/>
      <c r="N96" s="34"/>
      <c r="O96" s="34"/>
      <c r="P96" s="34"/>
      <c r="Q96" s="34"/>
      <c r="R96" s="34"/>
      <c r="S96" s="34"/>
      <c r="T96" s="34"/>
    </row>
    <row r="97" spans="1:20" x14ac:dyDescent="0.3">
      <c r="A97" s="34" t="s">
        <v>16</v>
      </c>
      <c r="B97" s="34"/>
      <c r="C97" s="34">
        <v>2812</v>
      </c>
      <c r="D97" s="34"/>
      <c r="E97" s="34"/>
      <c r="F97" s="34"/>
      <c r="G97" s="34">
        <v>2813</v>
      </c>
      <c r="H97" s="34"/>
      <c r="I97" s="34"/>
      <c r="J97" s="34" t="s">
        <v>361</v>
      </c>
      <c r="K97" s="34">
        <v>29.14</v>
      </c>
      <c r="L97" s="34"/>
      <c r="M97" s="34"/>
      <c r="N97" s="34"/>
      <c r="O97" s="34"/>
      <c r="P97" s="34"/>
      <c r="Q97" s="34"/>
      <c r="R97" s="34"/>
      <c r="S97" s="34"/>
      <c r="T97" s="34"/>
    </row>
    <row r="98" spans="1:20" x14ac:dyDescent="0.3">
      <c r="A98" s="34"/>
      <c r="B98" s="34"/>
      <c r="C98" s="34"/>
      <c r="D98" s="34"/>
      <c r="E98" s="34"/>
      <c r="F98" s="34"/>
      <c r="G98" s="34"/>
      <c r="H98" s="34"/>
      <c r="I98" s="34"/>
      <c r="J98" s="34" t="s">
        <v>362</v>
      </c>
      <c r="K98" s="34" t="s">
        <v>380</v>
      </c>
      <c r="L98" s="34"/>
      <c r="M98" s="34"/>
      <c r="N98" s="34"/>
      <c r="O98" s="34"/>
      <c r="P98" s="34"/>
      <c r="Q98" s="34"/>
      <c r="R98" s="34"/>
      <c r="S98" s="34"/>
      <c r="T98" s="34"/>
    </row>
    <row r="99" spans="1:20" x14ac:dyDescent="0.3">
      <c r="A99" s="34" t="s">
        <v>8</v>
      </c>
      <c r="B99" s="34"/>
      <c r="C99" s="34">
        <v>2814.8</v>
      </c>
      <c r="D99" s="34"/>
      <c r="E99" s="34"/>
      <c r="F99" s="34"/>
      <c r="G99" s="34">
        <v>2808.4</v>
      </c>
      <c r="H99" s="34"/>
      <c r="I99" s="34"/>
      <c r="J99" s="34" t="s">
        <v>364</v>
      </c>
      <c r="K99" s="34" t="s">
        <v>365</v>
      </c>
      <c r="L99" s="34"/>
      <c r="M99" s="34"/>
      <c r="N99" s="34"/>
      <c r="O99" s="34"/>
      <c r="P99" s="34"/>
      <c r="Q99" s="34"/>
      <c r="R99" s="34"/>
      <c r="S99" s="34"/>
      <c r="T99" s="34"/>
    </row>
    <row r="100" spans="1:20" x14ac:dyDescent="0.3">
      <c r="A100" s="34" t="s">
        <v>9</v>
      </c>
      <c r="B100" s="34"/>
      <c r="C100" s="11">
        <v>22.54</v>
      </c>
      <c r="D100" s="34"/>
      <c r="E100" s="34"/>
      <c r="F100" s="34"/>
      <c r="G100" s="11">
        <v>24.73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 x14ac:dyDescent="0.3">
      <c r="A101" s="34" t="s">
        <v>366</v>
      </c>
      <c r="B101" s="34"/>
      <c r="C101" s="34">
        <v>0.91200000000000003</v>
      </c>
      <c r="D101" s="34"/>
      <c r="E101" s="34"/>
      <c r="F101" s="34"/>
      <c r="G101" s="34">
        <v>1.1619999999999999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 x14ac:dyDescent="0.3">
      <c r="A102" s="34" t="s">
        <v>367</v>
      </c>
      <c r="B102" s="34"/>
      <c r="C102" s="13">
        <v>0.53700000000000003</v>
      </c>
      <c r="D102" s="34"/>
      <c r="E102" s="34"/>
      <c r="F102" s="34"/>
      <c r="G102" s="13">
        <v>0.84899999999999998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 x14ac:dyDescent="0.3">
      <c r="A104" s="34" t="s">
        <v>381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 x14ac:dyDescent="0.3">
      <c r="A105" s="34" t="s">
        <v>382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 x14ac:dyDescent="0.3">
      <c r="A106" s="34" t="s">
        <v>94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 x14ac:dyDescent="0.3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 x14ac:dyDescent="0.3">
      <c r="A108" s="34" t="s">
        <v>12</v>
      </c>
      <c r="B108" s="34"/>
      <c r="C108" s="34">
        <v>2807</v>
      </c>
      <c r="D108" s="34"/>
      <c r="E108" s="34"/>
      <c r="F108" s="34"/>
      <c r="G108" s="34">
        <v>2803</v>
      </c>
      <c r="H108" s="34"/>
      <c r="I108" s="34"/>
      <c r="J108" s="34" t="s">
        <v>376</v>
      </c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 x14ac:dyDescent="0.3">
      <c r="A109" s="34" t="s">
        <v>13</v>
      </c>
      <c r="B109" s="34"/>
      <c r="C109" s="34">
        <v>2813</v>
      </c>
      <c r="D109" s="34"/>
      <c r="E109" s="34"/>
      <c r="F109" s="34"/>
      <c r="G109" s="34">
        <v>2801</v>
      </c>
      <c r="H109" s="34"/>
      <c r="I109" s="34"/>
      <c r="J109" s="34" t="s">
        <v>357</v>
      </c>
      <c r="K109" s="35">
        <v>0.4375</v>
      </c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 x14ac:dyDescent="0.3">
      <c r="A110" s="34" t="s">
        <v>14</v>
      </c>
      <c r="B110" s="34"/>
      <c r="C110" s="34">
        <v>2803</v>
      </c>
      <c r="D110" s="34"/>
      <c r="E110" s="34"/>
      <c r="F110" s="34"/>
      <c r="G110" s="34">
        <v>2801</v>
      </c>
      <c r="H110" s="34"/>
      <c r="I110" s="34"/>
      <c r="J110" s="34" t="s">
        <v>358</v>
      </c>
      <c r="K110" s="34">
        <v>56</v>
      </c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 x14ac:dyDescent="0.3">
      <c r="A111" s="34" t="s">
        <v>15</v>
      </c>
      <c r="B111" s="34"/>
      <c r="C111" s="34">
        <v>2806</v>
      </c>
      <c r="D111" s="34"/>
      <c r="E111" s="34"/>
      <c r="F111" s="34"/>
      <c r="G111" s="34">
        <v>2803</v>
      </c>
      <c r="H111" s="34"/>
      <c r="I111" s="34"/>
      <c r="J111" s="34" t="s">
        <v>360</v>
      </c>
      <c r="K111" s="34">
        <v>58</v>
      </c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 x14ac:dyDescent="0.3">
      <c r="A112" s="34" t="s">
        <v>16</v>
      </c>
      <c r="B112" s="34"/>
      <c r="C112" s="34">
        <v>2817</v>
      </c>
      <c r="D112" s="34"/>
      <c r="E112" s="34"/>
      <c r="F112" s="34"/>
      <c r="G112" s="34">
        <v>2802</v>
      </c>
      <c r="H112" s="34"/>
      <c r="I112" s="34"/>
      <c r="J112" s="34" t="s">
        <v>361</v>
      </c>
      <c r="K112" s="34">
        <v>29.14</v>
      </c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 x14ac:dyDescent="0.3">
      <c r="A113" s="34"/>
      <c r="B113" s="34"/>
      <c r="C113" s="34"/>
      <c r="D113" s="34"/>
      <c r="E113" s="34"/>
      <c r="F113" s="34"/>
      <c r="G113" s="34"/>
      <c r="H113" s="34"/>
      <c r="I113" s="34"/>
      <c r="J113" s="34" t="s">
        <v>362</v>
      </c>
      <c r="K113" s="34" t="s">
        <v>380</v>
      </c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 x14ac:dyDescent="0.3">
      <c r="A114" s="34" t="s">
        <v>8</v>
      </c>
      <c r="B114" s="34"/>
      <c r="C114" s="34">
        <v>2809.2</v>
      </c>
      <c r="D114" s="34"/>
      <c r="E114" s="34"/>
      <c r="F114" s="34"/>
      <c r="G114" s="34">
        <v>2802</v>
      </c>
      <c r="H114" s="34"/>
      <c r="I114" s="34"/>
      <c r="J114" s="34" t="s">
        <v>364</v>
      </c>
      <c r="K114" s="34" t="s">
        <v>383</v>
      </c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 x14ac:dyDescent="0.3">
      <c r="A115" s="34" t="s">
        <v>9</v>
      </c>
      <c r="B115" s="34"/>
      <c r="C115" s="11">
        <v>13.33</v>
      </c>
      <c r="D115" s="34"/>
      <c r="E115" s="34"/>
      <c r="F115" s="34"/>
      <c r="G115" s="11">
        <v>2.04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x14ac:dyDescent="0.3">
      <c r="A116" s="34" t="s">
        <v>366</v>
      </c>
      <c r="B116" s="34"/>
      <c r="C116" s="34">
        <v>0.53700000000000003</v>
      </c>
      <c r="D116" s="34"/>
      <c r="E116" s="34"/>
      <c r="F116" s="34"/>
      <c r="G116" s="34">
        <v>0.91200000000000003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 x14ac:dyDescent="0.3">
      <c r="A117" s="34" t="s">
        <v>367</v>
      </c>
      <c r="B117" s="34"/>
      <c r="C117" s="13">
        <v>0.33900000000000002</v>
      </c>
      <c r="D117" s="34"/>
      <c r="E117" s="34"/>
      <c r="F117" s="34"/>
      <c r="G117" s="13">
        <v>0.625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 x14ac:dyDescent="0.3">
      <c r="A119" s="34" t="s">
        <v>384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 x14ac:dyDescent="0.3">
      <c r="A120" s="34" t="s">
        <v>385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 x14ac:dyDescent="0.3">
      <c r="A121" s="34" t="s">
        <v>108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 x14ac:dyDescent="0.3">
      <c r="A123" s="34" t="s">
        <v>12</v>
      </c>
      <c r="B123" s="34"/>
      <c r="C123" s="34">
        <v>2811</v>
      </c>
      <c r="D123" s="34"/>
      <c r="E123" s="34"/>
      <c r="F123" s="34"/>
      <c r="G123" s="34">
        <v>2820</v>
      </c>
      <c r="H123" s="34"/>
      <c r="I123" s="34"/>
      <c r="J123" s="34" t="s">
        <v>386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 x14ac:dyDescent="0.3">
      <c r="A124" s="34" t="s">
        <v>13</v>
      </c>
      <c r="B124" s="34"/>
      <c r="C124" s="34">
        <v>2812</v>
      </c>
      <c r="D124" s="34"/>
      <c r="E124" s="34"/>
      <c r="F124" s="34"/>
      <c r="G124" s="34">
        <v>2812</v>
      </c>
      <c r="H124" s="34"/>
      <c r="I124" s="34"/>
      <c r="J124" s="34" t="s">
        <v>357</v>
      </c>
      <c r="K124" s="35">
        <v>0.5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 x14ac:dyDescent="0.3">
      <c r="A125" s="34" t="s">
        <v>14</v>
      </c>
      <c r="B125" s="34"/>
      <c r="C125" s="34">
        <v>2814</v>
      </c>
      <c r="D125" s="34"/>
      <c r="E125" s="34"/>
      <c r="F125" s="34"/>
      <c r="G125" s="34">
        <v>2812</v>
      </c>
      <c r="H125" s="34"/>
      <c r="I125" s="34"/>
      <c r="J125" s="34" t="s">
        <v>358</v>
      </c>
      <c r="K125" s="34">
        <v>61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 x14ac:dyDescent="0.3">
      <c r="A126" s="34" t="s">
        <v>15</v>
      </c>
      <c r="B126" s="34"/>
      <c r="C126" s="34">
        <v>2814</v>
      </c>
      <c r="D126" s="34"/>
      <c r="E126" s="34"/>
      <c r="F126" s="34"/>
      <c r="G126" s="34">
        <v>2804</v>
      </c>
      <c r="H126" s="34"/>
      <c r="I126" s="34"/>
      <c r="J126" s="34" t="s">
        <v>360</v>
      </c>
      <c r="K126" s="34">
        <v>55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 x14ac:dyDescent="0.3">
      <c r="A127" s="34" t="s">
        <v>16</v>
      </c>
      <c r="B127" s="34"/>
      <c r="C127" s="34">
        <v>2818</v>
      </c>
      <c r="D127" s="34"/>
      <c r="E127" s="34"/>
      <c r="F127" s="34"/>
      <c r="G127" s="34">
        <v>2809</v>
      </c>
      <c r="H127" s="34"/>
      <c r="I127" s="34"/>
      <c r="J127" s="34" t="s">
        <v>361</v>
      </c>
      <c r="K127" s="34">
        <v>29.17</v>
      </c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 t="s">
        <v>362</v>
      </c>
      <c r="K128" s="34" t="s">
        <v>387</v>
      </c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2" x14ac:dyDescent="0.3">
      <c r="A129" s="34" t="s">
        <v>8</v>
      </c>
      <c r="B129" s="34"/>
      <c r="C129" s="34">
        <v>2813.8</v>
      </c>
      <c r="D129" s="34"/>
      <c r="E129" s="34"/>
      <c r="F129" s="34"/>
      <c r="G129" s="34">
        <v>2811.4</v>
      </c>
      <c r="H129" s="34"/>
      <c r="I129" s="34"/>
      <c r="J129" s="34" t="s">
        <v>364</v>
      </c>
      <c r="K129" s="34" t="s">
        <v>383</v>
      </c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2" x14ac:dyDescent="0.3">
      <c r="A130" s="34" t="s">
        <v>9</v>
      </c>
      <c r="B130" s="34"/>
      <c r="C130" s="11">
        <v>7.2</v>
      </c>
      <c r="D130" s="34"/>
      <c r="E130" s="34"/>
      <c r="F130" s="34"/>
      <c r="G130" s="11">
        <v>16.09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2" x14ac:dyDescent="0.3">
      <c r="A131" s="34" t="s">
        <v>366</v>
      </c>
      <c r="B131" s="34"/>
      <c r="C131" s="34">
        <v>0.28699999999999998</v>
      </c>
      <c r="D131" s="34"/>
      <c r="E131" s="34"/>
      <c r="F131" s="34"/>
      <c r="G131" s="34">
        <v>0.28699999999999998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2" x14ac:dyDescent="0.3">
      <c r="A132" s="34" t="s">
        <v>367</v>
      </c>
      <c r="B132" s="34"/>
      <c r="C132" s="13">
        <v>0.59899999999999998</v>
      </c>
      <c r="D132" s="34"/>
      <c r="E132" s="34"/>
      <c r="F132" s="34"/>
      <c r="G132" s="13">
        <v>0.84899999999999998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2" x14ac:dyDescent="0.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2" x14ac:dyDescent="0.3">
      <c r="A134" s="34" t="s">
        <v>388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2" x14ac:dyDescent="0.3">
      <c r="A135" s="34" t="s">
        <v>389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2" x14ac:dyDescent="0.3">
      <c r="A136" s="34" t="s">
        <v>113</v>
      </c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2" x14ac:dyDescent="0.3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2" x14ac:dyDescent="0.3">
      <c r="A138" s="34" t="s">
        <v>12</v>
      </c>
      <c r="B138" s="34"/>
      <c r="C138" s="34">
        <v>2821</v>
      </c>
      <c r="D138" s="34"/>
      <c r="E138" s="34"/>
      <c r="F138" s="34"/>
      <c r="G138" s="34">
        <v>2813</v>
      </c>
      <c r="H138" s="34"/>
      <c r="I138" s="34"/>
      <c r="J138" s="34" t="s">
        <v>390</v>
      </c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2" x14ac:dyDescent="0.3">
      <c r="A139" s="34" t="s">
        <v>13</v>
      </c>
      <c r="B139" s="34"/>
      <c r="C139" s="34">
        <v>2837</v>
      </c>
      <c r="D139" s="34"/>
      <c r="E139" s="34"/>
      <c r="F139" s="34"/>
      <c r="G139" s="34">
        <v>2823</v>
      </c>
      <c r="H139" s="34"/>
      <c r="I139" s="34"/>
      <c r="J139" s="34" t="s">
        <v>357</v>
      </c>
      <c r="K139" s="35">
        <v>0.57291666666666663</v>
      </c>
      <c r="L139" s="34"/>
      <c r="M139" s="42" t="s">
        <v>426</v>
      </c>
      <c r="N139" s="42"/>
      <c r="O139" s="42"/>
      <c r="P139" s="42"/>
      <c r="Q139" s="42"/>
      <c r="R139" s="42"/>
      <c r="S139" s="42"/>
      <c r="T139" s="42"/>
      <c r="U139" s="42"/>
      <c r="V139" s="42"/>
    </row>
    <row r="140" spans="1:22" x14ac:dyDescent="0.3">
      <c r="A140" s="34" t="s">
        <v>14</v>
      </c>
      <c r="B140" s="34"/>
      <c r="C140" s="18">
        <v>2862</v>
      </c>
      <c r="D140" s="34"/>
      <c r="E140" s="34"/>
      <c r="F140" s="34"/>
      <c r="G140" s="34">
        <v>2829</v>
      </c>
      <c r="H140" s="34"/>
      <c r="I140" s="34"/>
      <c r="J140" s="34" t="s">
        <v>358</v>
      </c>
      <c r="K140" s="34">
        <v>63</v>
      </c>
      <c r="L140" s="34"/>
      <c r="M140" s="34"/>
      <c r="N140" s="59" t="s">
        <v>427</v>
      </c>
      <c r="O140" s="59"/>
      <c r="P140" s="59"/>
      <c r="Q140" s="59"/>
      <c r="R140" s="59"/>
      <c r="S140" s="59"/>
      <c r="T140" s="34"/>
    </row>
    <row r="141" spans="1:22" x14ac:dyDescent="0.3">
      <c r="A141" s="34" t="s">
        <v>15</v>
      </c>
      <c r="B141" s="34"/>
      <c r="C141" s="34">
        <v>2813</v>
      </c>
      <c r="D141" s="34"/>
      <c r="E141" s="34"/>
      <c r="F141" s="34"/>
      <c r="G141" s="34">
        <v>2823</v>
      </c>
      <c r="H141" s="34"/>
      <c r="I141" s="34"/>
      <c r="J141" s="34" t="s">
        <v>360</v>
      </c>
      <c r="K141" s="34">
        <v>45.5</v>
      </c>
      <c r="L141" s="34"/>
      <c r="M141" s="34" t="s">
        <v>391</v>
      </c>
      <c r="N141" s="34"/>
      <c r="O141" s="34"/>
      <c r="P141" s="34"/>
      <c r="Q141" s="34"/>
      <c r="R141" s="34"/>
      <c r="S141" s="34"/>
      <c r="T141" s="34"/>
    </row>
    <row r="142" spans="1:22" x14ac:dyDescent="0.3">
      <c r="A142" s="34" t="s">
        <v>16</v>
      </c>
      <c r="B142" s="34"/>
      <c r="C142" s="34">
        <v>2832</v>
      </c>
      <c r="D142" s="34"/>
      <c r="E142" s="34"/>
      <c r="F142" s="34"/>
      <c r="G142" s="34">
        <v>2828</v>
      </c>
      <c r="H142" s="34"/>
      <c r="I142" s="34"/>
      <c r="J142" s="34" t="s">
        <v>361</v>
      </c>
      <c r="K142" s="34">
        <v>29.11</v>
      </c>
      <c r="L142" s="34"/>
      <c r="M142" s="34" t="s">
        <v>392</v>
      </c>
      <c r="N142" s="34"/>
      <c r="O142" s="34"/>
      <c r="P142" s="34"/>
      <c r="Q142" s="34"/>
      <c r="R142" s="34"/>
      <c r="S142" s="34"/>
      <c r="T142" s="34"/>
    </row>
    <row r="143" spans="1:22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 t="s">
        <v>362</v>
      </c>
      <c r="K143" s="34" t="s">
        <v>393</v>
      </c>
      <c r="L143" s="34"/>
      <c r="M143" s="18" t="s">
        <v>394</v>
      </c>
      <c r="N143" s="34"/>
      <c r="O143" s="34"/>
      <c r="P143" s="34"/>
      <c r="Q143" s="34"/>
      <c r="R143" s="34"/>
      <c r="S143" s="34"/>
      <c r="T143" s="34"/>
    </row>
    <row r="144" spans="1:22" x14ac:dyDescent="0.3">
      <c r="A144" s="34" t="s">
        <v>8</v>
      </c>
      <c r="B144" s="34"/>
      <c r="C144" s="34">
        <v>2833</v>
      </c>
      <c r="D144" s="34"/>
      <c r="E144" s="34"/>
      <c r="F144" s="34"/>
      <c r="G144" s="34">
        <v>2823.2</v>
      </c>
      <c r="H144" s="34"/>
      <c r="I144" s="34"/>
      <c r="J144" s="34" t="s">
        <v>364</v>
      </c>
      <c r="K144" s="34" t="s">
        <v>383</v>
      </c>
      <c r="L144" s="34"/>
      <c r="M144" s="34" t="s">
        <v>395</v>
      </c>
      <c r="N144" s="34"/>
      <c r="O144" s="34"/>
      <c r="P144" s="34"/>
      <c r="Q144" s="34"/>
      <c r="R144" s="34"/>
      <c r="S144" s="34"/>
      <c r="T144" s="34"/>
    </row>
    <row r="145" spans="1:27" x14ac:dyDescent="0.3">
      <c r="A145" s="34" t="s">
        <v>9</v>
      </c>
      <c r="B145" s="34"/>
      <c r="C145" s="11">
        <v>49.67</v>
      </c>
      <c r="D145" s="34"/>
      <c r="E145" s="34"/>
      <c r="F145" s="34"/>
      <c r="G145" s="11">
        <v>16.55</v>
      </c>
      <c r="H145" s="34"/>
      <c r="I145" s="34"/>
      <c r="J145" s="34"/>
      <c r="K145" s="34"/>
      <c r="L145" s="34"/>
      <c r="M145" s="42" t="s">
        <v>428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spans="1:27" x14ac:dyDescent="0.3">
      <c r="A146" s="34" t="s">
        <v>366</v>
      </c>
      <c r="B146" s="34"/>
      <c r="C146" s="34">
        <v>0.91200000000000003</v>
      </c>
      <c r="D146" s="34"/>
      <c r="E146" s="34"/>
      <c r="F146" s="34"/>
      <c r="G146" s="34">
        <v>0.53700000000000003</v>
      </c>
      <c r="H146" s="34"/>
      <c r="I146" s="34"/>
      <c r="J146" s="34"/>
      <c r="K146" s="34"/>
      <c r="L146" s="34"/>
      <c r="M146" s="59" t="s">
        <v>429</v>
      </c>
      <c r="N146" s="59"/>
      <c r="O146" s="59"/>
      <c r="P146" s="59"/>
      <c r="Q146" s="59"/>
      <c r="R146" s="59"/>
      <c r="S146" s="59"/>
      <c r="T146" s="59"/>
    </row>
    <row r="147" spans="1:27" x14ac:dyDescent="0.3">
      <c r="A147" s="34" t="s">
        <v>367</v>
      </c>
      <c r="B147" s="34"/>
      <c r="C147" s="13">
        <v>0.91200000000000003</v>
      </c>
      <c r="D147" s="34"/>
      <c r="E147" s="34"/>
      <c r="F147" s="34"/>
      <c r="G147" s="13">
        <v>0.97399999999999998</v>
      </c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7" x14ac:dyDescent="0.3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7" x14ac:dyDescent="0.3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7" x14ac:dyDescent="0.3">
      <c r="A150" s="34" t="s">
        <v>396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7" x14ac:dyDescent="0.3">
      <c r="A151" s="34" t="s">
        <v>397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7" x14ac:dyDescent="0.3">
      <c r="A152" s="34" t="s">
        <v>398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7" x14ac:dyDescent="0.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7" x14ac:dyDescent="0.3">
      <c r="A154" s="34" t="s">
        <v>12</v>
      </c>
      <c r="B154" s="34"/>
      <c r="C154" s="34">
        <v>2812</v>
      </c>
      <c r="D154" s="34"/>
      <c r="E154" s="34"/>
      <c r="F154" s="34"/>
      <c r="G154" s="34">
        <v>2832</v>
      </c>
      <c r="H154" s="34"/>
      <c r="I154" s="34"/>
      <c r="J154" s="34" t="s">
        <v>399</v>
      </c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7" x14ac:dyDescent="0.3">
      <c r="A155" s="34" t="s">
        <v>13</v>
      </c>
      <c r="B155" s="34"/>
      <c r="C155" s="34">
        <v>2822</v>
      </c>
      <c r="D155" s="34"/>
      <c r="E155" s="34"/>
      <c r="F155" s="34"/>
      <c r="G155" s="34">
        <v>2818</v>
      </c>
      <c r="H155" s="34"/>
      <c r="I155" s="34"/>
      <c r="J155" s="34" t="s">
        <v>357</v>
      </c>
      <c r="K155" s="35">
        <v>0.63541666666666663</v>
      </c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7" x14ac:dyDescent="0.3">
      <c r="A156" s="34" t="s">
        <v>14</v>
      </c>
      <c r="B156" s="34"/>
      <c r="C156" s="34">
        <v>2822</v>
      </c>
      <c r="D156" s="34"/>
      <c r="E156" s="34"/>
      <c r="F156" s="34"/>
      <c r="G156" s="34">
        <v>2831</v>
      </c>
      <c r="H156" s="34"/>
      <c r="I156" s="34"/>
      <c r="J156" s="34" t="s">
        <v>358</v>
      </c>
      <c r="K156" s="34">
        <v>64</v>
      </c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7" x14ac:dyDescent="0.3">
      <c r="A157" s="34" t="s">
        <v>15</v>
      </c>
      <c r="B157" s="34"/>
      <c r="C157" s="34">
        <v>2829</v>
      </c>
      <c r="D157" s="34"/>
      <c r="E157" s="34"/>
      <c r="F157" s="34"/>
      <c r="G157" s="34">
        <v>2824</v>
      </c>
      <c r="H157" s="34"/>
      <c r="I157" s="34"/>
      <c r="J157" s="34" t="s">
        <v>360</v>
      </c>
      <c r="K157" s="34">
        <v>40.9</v>
      </c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7" x14ac:dyDescent="0.3">
      <c r="A158" s="34" t="s">
        <v>16</v>
      </c>
      <c r="B158" s="34"/>
      <c r="C158" s="34">
        <v>2836</v>
      </c>
      <c r="D158" s="34"/>
      <c r="E158" s="34"/>
      <c r="F158" s="34"/>
      <c r="G158" s="34">
        <v>2826</v>
      </c>
      <c r="H158" s="34"/>
      <c r="I158" s="34"/>
      <c r="J158" s="34" t="s">
        <v>361</v>
      </c>
      <c r="K158" s="34">
        <v>29.2</v>
      </c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7" x14ac:dyDescent="0.3">
      <c r="A159" s="34"/>
      <c r="B159" s="34"/>
      <c r="C159" s="34"/>
      <c r="D159" s="34"/>
      <c r="E159" s="34"/>
      <c r="F159" s="34"/>
      <c r="G159" s="34"/>
      <c r="H159" s="34"/>
      <c r="I159" s="34"/>
      <c r="J159" s="34" t="s">
        <v>362</v>
      </c>
      <c r="K159" s="34" t="s">
        <v>393</v>
      </c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7" x14ac:dyDescent="0.3">
      <c r="A160" s="34" t="s">
        <v>8</v>
      </c>
      <c r="B160" s="34"/>
      <c r="C160" s="34">
        <v>2824.2</v>
      </c>
      <c r="D160" s="34"/>
      <c r="E160" s="34"/>
      <c r="F160" s="34"/>
      <c r="G160" s="34">
        <v>2826.2</v>
      </c>
      <c r="H160" s="34"/>
      <c r="I160" s="34"/>
      <c r="J160" s="34" t="s">
        <v>364</v>
      </c>
      <c r="K160" s="34" t="s">
        <v>400</v>
      </c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 x14ac:dyDescent="0.3">
      <c r="A161" s="34" t="s">
        <v>9</v>
      </c>
      <c r="B161" s="34"/>
      <c r="C161" s="11">
        <v>23.98</v>
      </c>
      <c r="D161" s="34"/>
      <c r="E161" s="34"/>
      <c r="F161" s="34"/>
      <c r="G161" s="11">
        <v>13.69</v>
      </c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 x14ac:dyDescent="0.3">
      <c r="A162" s="34" t="s">
        <v>366</v>
      </c>
      <c r="B162" s="34"/>
      <c r="C162" s="34">
        <v>0.66200000000000003</v>
      </c>
      <c r="D162" s="34"/>
      <c r="E162" s="34"/>
      <c r="F162" s="34"/>
      <c r="G162" s="34">
        <v>0.41199999999999998</v>
      </c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 x14ac:dyDescent="0.3">
      <c r="A163" s="34" t="s">
        <v>367</v>
      </c>
      <c r="B163" s="34"/>
      <c r="C163" s="13">
        <v>0.91200000000000003</v>
      </c>
      <c r="D163" s="34"/>
      <c r="E163" s="34"/>
      <c r="F163" s="34"/>
      <c r="G163" s="13">
        <v>1.2869999999999999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 x14ac:dyDescent="0.3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1:20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1:20" x14ac:dyDescent="0.3">
      <c r="A166" s="34" t="s">
        <v>401</v>
      </c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1:20" x14ac:dyDescent="0.3">
      <c r="A167" s="34" t="s">
        <v>402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</row>
    <row r="168" spans="1:20" x14ac:dyDescent="0.3">
      <c r="A168" s="34" t="s">
        <v>403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</row>
    <row r="169" spans="1:20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</row>
    <row r="170" spans="1:20" x14ac:dyDescent="0.3">
      <c r="A170" s="34" t="s">
        <v>12</v>
      </c>
      <c r="B170" s="34"/>
      <c r="C170" s="34">
        <v>2799</v>
      </c>
      <c r="D170" s="34"/>
      <c r="E170" s="34"/>
      <c r="F170" s="34"/>
      <c r="G170" s="34">
        <v>2803</v>
      </c>
      <c r="H170" s="34"/>
      <c r="I170" s="34"/>
      <c r="J170" s="34" t="s">
        <v>404</v>
      </c>
      <c r="K170" s="34"/>
      <c r="L170" s="34"/>
      <c r="M170" s="34"/>
      <c r="N170" s="34"/>
      <c r="O170" s="34"/>
      <c r="P170" s="34"/>
      <c r="Q170" s="34"/>
      <c r="R170" s="34"/>
      <c r="S170" s="34"/>
      <c r="T170" s="34"/>
    </row>
    <row r="171" spans="1:20" x14ac:dyDescent="0.3">
      <c r="A171" s="34" t="s">
        <v>13</v>
      </c>
      <c r="B171" s="34"/>
      <c r="C171" s="34">
        <v>2800</v>
      </c>
      <c r="D171" s="34"/>
      <c r="E171" s="34"/>
      <c r="F171" s="34"/>
      <c r="G171" s="34">
        <v>2800</v>
      </c>
      <c r="H171" s="34"/>
      <c r="I171" s="34"/>
      <c r="J171" s="34" t="s">
        <v>357</v>
      </c>
      <c r="K171" s="35">
        <v>0.67013888888888884</v>
      </c>
      <c r="L171" s="34"/>
      <c r="M171" s="34"/>
      <c r="N171" s="34"/>
      <c r="O171" s="34"/>
      <c r="P171" s="34"/>
      <c r="Q171" s="34"/>
      <c r="R171" s="34"/>
      <c r="S171" s="34"/>
      <c r="T171" s="34"/>
    </row>
    <row r="172" spans="1:20" x14ac:dyDescent="0.3">
      <c r="A172" s="34" t="s">
        <v>14</v>
      </c>
      <c r="B172" s="34"/>
      <c r="C172" s="34">
        <v>2802</v>
      </c>
      <c r="D172" s="34"/>
      <c r="E172" s="34"/>
      <c r="F172" s="34"/>
      <c r="G172" s="34">
        <v>2798</v>
      </c>
      <c r="H172" s="34"/>
      <c r="I172" s="34"/>
      <c r="J172" s="34" t="s">
        <v>358</v>
      </c>
      <c r="K172" s="34">
        <v>59</v>
      </c>
      <c r="L172" s="34"/>
      <c r="M172" s="34"/>
      <c r="N172" s="34"/>
      <c r="O172" s="34"/>
      <c r="P172" s="34"/>
      <c r="Q172" s="34"/>
      <c r="R172" s="34"/>
      <c r="S172" s="34"/>
      <c r="T172" s="34"/>
    </row>
    <row r="173" spans="1:20" x14ac:dyDescent="0.3">
      <c r="A173" s="34" t="s">
        <v>15</v>
      </c>
      <c r="B173" s="34"/>
      <c r="C173" s="34">
        <v>2803</v>
      </c>
      <c r="D173" s="34"/>
      <c r="E173" s="34"/>
      <c r="F173" s="34"/>
      <c r="G173" s="34">
        <v>2800</v>
      </c>
      <c r="H173" s="34"/>
      <c r="I173" s="34"/>
      <c r="J173" s="34" t="s">
        <v>360</v>
      </c>
      <c r="K173" s="34">
        <v>41</v>
      </c>
      <c r="L173" s="34"/>
      <c r="M173" s="34"/>
      <c r="N173" s="34"/>
      <c r="O173" s="34"/>
      <c r="P173" s="34"/>
      <c r="Q173" s="34"/>
      <c r="R173" s="34"/>
      <c r="S173" s="34"/>
      <c r="T173" s="34"/>
    </row>
    <row r="174" spans="1:20" x14ac:dyDescent="0.3">
      <c r="A174" s="34" t="s">
        <v>16</v>
      </c>
      <c r="B174" s="34"/>
      <c r="C174" s="34">
        <v>2803</v>
      </c>
      <c r="D174" s="34"/>
      <c r="E174" s="34"/>
      <c r="F174" s="34"/>
      <c r="G174" s="34">
        <v>2801</v>
      </c>
      <c r="H174" s="34"/>
      <c r="I174" s="34"/>
      <c r="J174" s="34" t="s">
        <v>361</v>
      </c>
      <c r="K174" s="34">
        <v>29.2</v>
      </c>
      <c r="L174" s="34"/>
      <c r="M174" s="34"/>
      <c r="N174" s="34"/>
      <c r="O174" s="34"/>
      <c r="P174" s="34"/>
      <c r="Q174" s="34"/>
      <c r="R174" s="34"/>
      <c r="S174" s="34"/>
      <c r="T174" s="34"/>
    </row>
    <row r="175" spans="1:20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 t="s">
        <v>362</v>
      </c>
      <c r="K175" s="34" t="s">
        <v>393</v>
      </c>
      <c r="L175" s="34"/>
      <c r="M175" s="34"/>
      <c r="N175" s="34"/>
      <c r="O175" s="34"/>
      <c r="P175" s="34"/>
      <c r="Q175" s="34"/>
      <c r="R175" s="34"/>
      <c r="S175" s="34"/>
      <c r="T175" s="34"/>
    </row>
    <row r="176" spans="1:20" x14ac:dyDescent="0.3">
      <c r="A176" s="34" t="s">
        <v>8</v>
      </c>
      <c r="B176" s="34"/>
      <c r="C176" s="34">
        <v>2801.4</v>
      </c>
      <c r="D176" s="34"/>
      <c r="E176" s="34"/>
      <c r="F176" s="34"/>
      <c r="G176" s="34">
        <v>2800.4</v>
      </c>
      <c r="H176" s="34"/>
      <c r="I176" s="34"/>
      <c r="J176" s="34" t="s">
        <v>364</v>
      </c>
      <c r="K176" s="34" t="s">
        <v>405</v>
      </c>
      <c r="L176" s="34"/>
      <c r="M176" s="34"/>
      <c r="N176" s="34"/>
      <c r="O176" s="34"/>
      <c r="P176" s="34"/>
      <c r="Q176" s="34"/>
      <c r="R176" s="34"/>
      <c r="S176" s="34"/>
      <c r="T176" s="34"/>
    </row>
    <row r="177" spans="1:26" x14ac:dyDescent="0.3">
      <c r="A177" s="34" t="s">
        <v>9</v>
      </c>
      <c r="B177" s="34"/>
      <c r="C177" s="11">
        <v>4</v>
      </c>
      <c r="D177" s="34"/>
      <c r="E177" s="34"/>
      <c r="F177" s="34"/>
      <c r="G177" s="11">
        <v>4.47</v>
      </c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</row>
    <row r="178" spans="1:26" x14ac:dyDescent="0.3">
      <c r="A178" s="34" t="s">
        <v>366</v>
      </c>
      <c r="B178" s="34"/>
      <c r="C178" s="34">
        <v>0.28699999999999998</v>
      </c>
      <c r="D178" s="34"/>
      <c r="E178" s="34"/>
      <c r="F178" s="34"/>
      <c r="G178" s="34">
        <v>0.91200000000000003</v>
      </c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</row>
    <row r="179" spans="1:26" x14ac:dyDescent="0.3">
      <c r="A179" s="34" t="s">
        <v>367</v>
      </c>
      <c r="B179" s="34"/>
      <c r="C179" s="13">
        <v>0.81699999999999995</v>
      </c>
      <c r="D179" s="34"/>
      <c r="E179" s="34"/>
      <c r="F179" s="34"/>
      <c r="G179" s="13">
        <v>1.1619999999999999</v>
      </c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</row>
    <row r="180" spans="1:26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  <row r="181" spans="1:26" x14ac:dyDescent="0.3">
      <c r="A181" s="34" t="s">
        <v>406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</row>
    <row r="182" spans="1:26" x14ac:dyDescent="0.3">
      <c r="A182" s="34" t="s">
        <v>407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1:26" x14ac:dyDescent="0.3">
      <c r="A183" s="34" t="s">
        <v>408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</row>
    <row r="184" spans="1:26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</row>
    <row r="185" spans="1:26" x14ac:dyDescent="0.3">
      <c r="A185" s="34" t="s">
        <v>12</v>
      </c>
      <c r="B185" s="34"/>
      <c r="C185" s="34">
        <v>2787</v>
      </c>
      <c r="D185" s="34"/>
      <c r="E185" s="34"/>
      <c r="F185" s="34"/>
      <c r="G185" s="34">
        <v>2792</v>
      </c>
      <c r="H185" s="34"/>
      <c r="I185" s="34"/>
      <c r="J185" s="34" t="s">
        <v>409</v>
      </c>
      <c r="K185" s="34"/>
      <c r="L185" s="34"/>
      <c r="M185" s="34" t="s">
        <v>410</v>
      </c>
      <c r="N185" s="34"/>
      <c r="O185" s="34"/>
      <c r="P185" s="34"/>
      <c r="Q185" s="34"/>
      <c r="R185" s="34"/>
      <c r="S185" s="34"/>
      <c r="T185" s="34"/>
    </row>
    <row r="186" spans="1:26" x14ac:dyDescent="0.3">
      <c r="A186" s="34" t="s">
        <v>13</v>
      </c>
      <c r="B186" s="34"/>
      <c r="C186" s="34">
        <v>2800</v>
      </c>
      <c r="D186" s="34"/>
      <c r="E186" s="34"/>
      <c r="F186" s="34"/>
      <c r="G186" s="34">
        <v>2784</v>
      </c>
      <c r="H186" s="34"/>
      <c r="I186" s="34"/>
      <c r="J186" s="34" t="s">
        <v>357</v>
      </c>
      <c r="K186" s="35">
        <v>0.70138888888888884</v>
      </c>
      <c r="L186" s="34"/>
      <c r="M186" s="34"/>
      <c r="N186" s="34"/>
      <c r="O186" s="34"/>
      <c r="P186" s="34"/>
      <c r="Q186" s="34"/>
      <c r="R186" s="34"/>
      <c r="S186" s="34"/>
      <c r="T186" s="34"/>
    </row>
    <row r="187" spans="1:26" x14ac:dyDescent="0.3">
      <c r="A187" s="34" t="s">
        <v>14</v>
      </c>
      <c r="B187" s="34"/>
      <c r="C187" s="34">
        <v>2800</v>
      </c>
      <c r="D187" s="34"/>
      <c r="E187" s="34"/>
      <c r="F187" s="34"/>
      <c r="G187" s="18">
        <v>2740</v>
      </c>
      <c r="H187" s="34"/>
      <c r="I187" s="34"/>
      <c r="J187" s="34" t="s">
        <v>358</v>
      </c>
      <c r="K187" s="34">
        <v>57</v>
      </c>
      <c r="L187" s="34"/>
      <c r="M187" s="34" t="s">
        <v>411</v>
      </c>
      <c r="N187" s="34"/>
      <c r="O187" s="34"/>
      <c r="P187" s="34"/>
      <c r="Q187" s="34"/>
      <c r="R187" s="34"/>
      <c r="S187" s="34"/>
      <c r="T187" s="34"/>
    </row>
    <row r="188" spans="1:26" x14ac:dyDescent="0.3">
      <c r="A188" s="34" t="s">
        <v>15</v>
      </c>
      <c r="B188" s="34"/>
      <c r="C188" s="34">
        <v>2793</v>
      </c>
      <c r="D188" s="34"/>
      <c r="E188" s="34"/>
      <c r="F188" s="34"/>
      <c r="G188" s="34">
        <v>2792</v>
      </c>
      <c r="H188" s="34"/>
      <c r="I188" s="34"/>
      <c r="J188" s="34" t="s">
        <v>360</v>
      </c>
      <c r="K188" s="34">
        <v>39.5</v>
      </c>
      <c r="L188" s="34"/>
      <c r="M188" s="34" t="s">
        <v>392</v>
      </c>
      <c r="N188" s="34"/>
      <c r="O188" s="34"/>
      <c r="P188" s="34"/>
      <c r="Q188" s="34"/>
      <c r="R188" s="34"/>
      <c r="S188" s="34"/>
      <c r="T188" s="34"/>
    </row>
    <row r="189" spans="1:26" x14ac:dyDescent="0.3">
      <c r="A189" s="34" t="s">
        <v>16</v>
      </c>
      <c r="B189" s="34"/>
      <c r="C189" s="34">
        <v>2797</v>
      </c>
      <c r="D189" s="34"/>
      <c r="E189" s="34"/>
      <c r="F189" s="34"/>
      <c r="G189" s="34">
        <v>2792</v>
      </c>
      <c r="H189" s="34"/>
      <c r="I189" s="34"/>
      <c r="J189" s="34" t="s">
        <v>361</v>
      </c>
      <c r="K189" s="34">
        <v>29.2</v>
      </c>
      <c r="L189" s="34"/>
      <c r="M189" s="18" t="s">
        <v>412</v>
      </c>
      <c r="N189" s="34"/>
      <c r="O189" s="34"/>
      <c r="P189" s="34"/>
      <c r="Q189" s="34"/>
      <c r="R189" s="34"/>
      <c r="S189" s="34"/>
      <c r="T189" s="34"/>
    </row>
    <row r="190" spans="1:26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 t="s">
        <v>362</v>
      </c>
      <c r="K190" s="34" t="s">
        <v>413</v>
      </c>
      <c r="L190" s="34"/>
      <c r="M190" s="34" t="s">
        <v>414</v>
      </c>
      <c r="N190" s="34"/>
      <c r="O190" s="34"/>
      <c r="P190" s="34"/>
      <c r="Q190" s="34"/>
      <c r="R190" s="34"/>
      <c r="S190" s="34"/>
      <c r="T190" s="34"/>
    </row>
    <row r="191" spans="1:26" x14ac:dyDescent="0.3">
      <c r="A191" s="34" t="s">
        <v>8</v>
      </c>
      <c r="B191" s="34"/>
      <c r="C191" s="34">
        <v>2795.4</v>
      </c>
      <c r="D191" s="34"/>
      <c r="E191" s="34"/>
      <c r="F191" s="34"/>
      <c r="G191" s="34">
        <v>2780</v>
      </c>
      <c r="H191" s="34"/>
      <c r="I191" s="34"/>
      <c r="J191" s="34" t="s">
        <v>364</v>
      </c>
      <c r="K191" s="34" t="s">
        <v>373</v>
      </c>
      <c r="L191" s="34"/>
      <c r="M191" s="42" t="s">
        <v>430</v>
      </c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x14ac:dyDescent="0.3">
      <c r="A192" s="34" t="s">
        <v>9</v>
      </c>
      <c r="B192" s="34"/>
      <c r="C192" s="11">
        <v>13.08</v>
      </c>
      <c r="D192" s="34"/>
      <c r="E192" s="34"/>
      <c r="F192" s="34"/>
      <c r="G192" s="11">
        <v>52.08</v>
      </c>
      <c r="H192" s="34"/>
      <c r="I192" s="34"/>
      <c r="J192" s="34"/>
      <c r="K192" s="34"/>
      <c r="L192" s="34"/>
      <c r="M192" s="59" t="s">
        <v>431</v>
      </c>
      <c r="N192" s="59"/>
      <c r="O192" s="59"/>
      <c r="P192" s="59"/>
      <c r="Q192" s="59"/>
      <c r="R192" s="59"/>
      <c r="S192" s="59"/>
      <c r="T192" s="34"/>
    </row>
    <row r="193" spans="1:20" x14ac:dyDescent="0.3">
      <c r="A193" s="34" t="s">
        <v>366</v>
      </c>
      <c r="B193" s="34"/>
      <c r="C193" s="34">
        <v>0.66200000000000003</v>
      </c>
      <c r="D193" s="34"/>
      <c r="E193" s="34"/>
      <c r="F193" s="34"/>
      <c r="G193" s="34">
        <v>0.66200000000000003</v>
      </c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</row>
    <row r="194" spans="1:20" x14ac:dyDescent="0.3">
      <c r="A194" s="34" t="s">
        <v>367</v>
      </c>
      <c r="B194" s="34"/>
      <c r="C194" s="13">
        <v>0.752</v>
      </c>
      <c r="D194" s="34"/>
      <c r="E194" s="34"/>
      <c r="F194" s="34"/>
      <c r="G194" s="13">
        <v>0.84899999999999998</v>
      </c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</row>
    <row r="195" spans="1:20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</row>
    <row r="196" spans="1:20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</row>
    <row r="197" spans="1:20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</row>
  </sheetData>
  <sheetProtection algorithmName="SHA-512" hashValue="mQNHPwwm+yuTFEi2avunEu75N+GKTgtQWzEDdHIyfeVCF+Dd+rzw257/HnYbG9r15IbF7SxwSOv7hmgZ/QO2TQ==" saltValue="zSa8rQsMQMhyktZbf1eCJg==" spinCount="100000" sheet="1" objects="1" scenarios="1"/>
  <mergeCells count="6">
    <mergeCell ref="M192:S192"/>
    <mergeCell ref="A1:I2"/>
    <mergeCell ref="Q52:S52"/>
    <mergeCell ref="Q68:S68"/>
    <mergeCell ref="N140:S140"/>
    <mergeCell ref="M146:T14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9"/>
  <sheetViews>
    <sheetView tabSelected="1" workbookViewId="0">
      <selection activeCell="K15" sqref="K15"/>
    </sheetView>
  </sheetViews>
  <sheetFormatPr defaultRowHeight="14.4" x14ac:dyDescent="0.3"/>
  <cols>
    <col min="1" max="1" width="13.88671875" customWidth="1"/>
    <col min="3" max="3" width="10.109375" customWidth="1"/>
    <col min="7" max="7" width="10.6640625" customWidth="1"/>
    <col min="13" max="13" width="12.5546875" customWidth="1"/>
  </cols>
  <sheetData>
    <row r="1" spans="1:10" ht="23.4" x14ac:dyDescent="0.45">
      <c r="A1" s="53" t="s">
        <v>432</v>
      </c>
      <c r="B1" s="54"/>
      <c r="C1" s="54"/>
      <c r="D1" s="54"/>
      <c r="E1" s="54"/>
      <c r="F1" s="54"/>
      <c r="G1" s="54"/>
      <c r="H1" s="54"/>
      <c r="I1" s="54"/>
      <c r="J1" s="54"/>
    </row>
    <row r="3" spans="1:10" x14ac:dyDescent="0.3">
      <c r="A3" s="16" t="s">
        <v>4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3">
      <c r="A4" s="15" t="s">
        <v>169</v>
      </c>
      <c r="B4" s="59" t="s">
        <v>170</v>
      </c>
      <c r="C4" s="59"/>
      <c r="D4" s="59"/>
      <c r="E4" s="59"/>
      <c r="F4" s="59"/>
      <c r="G4" s="15"/>
      <c r="H4" s="15"/>
      <c r="I4" s="15"/>
      <c r="J4" s="15"/>
    </row>
    <row r="5" spans="1:10" x14ac:dyDescent="0.3">
      <c r="A5" s="15" t="s">
        <v>171</v>
      </c>
      <c r="B5" s="59" t="s">
        <v>172</v>
      </c>
      <c r="C5" s="59"/>
      <c r="D5" s="59"/>
      <c r="E5" s="59"/>
      <c r="F5" s="59"/>
      <c r="G5" s="15"/>
      <c r="H5" s="15"/>
      <c r="I5" s="15"/>
      <c r="J5" s="15"/>
    </row>
    <row r="6" spans="1:10" x14ac:dyDescent="0.3">
      <c r="A6" s="15" t="s">
        <v>173</v>
      </c>
      <c r="B6" s="59" t="s">
        <v>174</v>
      </c>
      <c r="C6" s="59"/>
      <c r="D6" s="59"/>
      <c r="E6" s="59"/>
      <c r="F6" s="59"/>
      <c r="G6" s="15"/>
      <c r="H6" s="15"/>
      <c r="I6" s="15"/>
      <c r="J6" s="15"/>
    </row>
    <row r="7" spans="1:10" x14ac:dyDescent="0.3">
      <c r="A7" s="15" t="s">
        <v>175</v>
      </c>
      <c r="B7" s="59" t="s">
        <v>176</v>
      </c>
      <c r="C7" s="59"/>
      <c r="D7" s="59"/>
      <c r="E7" s="59"/>
      <c r="F7" s="59"/>
      <c r="G7" s="15"/>
      <c r="H7" s="15"/>
      <c r="I7" s="15"/>
      <c r="J7" s="15"/>
    </row>
    <row r="8" spans="1:10" x14ac:dyDescent="0.3">
      <c r="A8" s="15" t="s">
        <v>177</v>
      </c>
      <c r="B8" s="59" t="s">
        <v>178</v>
      </c>
      <c r="C8" s="59"/>
      <c r="D8" s="59"/>
      <c r="E8" s="59"/>
      <c r="F8" s="59"/>
      <c r="G8" s="15"/>
      <c r="H8" s="15"/>
      <c r="I8" s="15"/>
      <c r="J8" s="15"/>
    </row>
    <row r="9" spans="1:10" x14ac:dyDescent="0.3">
      <c r="A9" s="15" t="s">
        <v>179</v>
      </c>
      <c r="B9" s="59" t="s">
        <v>180</v>
      </c>
      <c r="C9" s="59"/>
      <c r="D9" s="59"/>
      <c r="E9" s="59"/>
      <c r="F9" s="59"/>
      <c r="G9" s="15"/>
      <c r="H9" s="15"/>
      <c r="I9" s="15"/>
      <c r="J9" s="15"/>
    </row>
    <row r="10" spans="1:10" x14ac:dyDescent="0.3">
      <c r="A10" s="15" t="s">
        <v>181</v>
      </c>
      <c r="B10" s="59" t="s">
        <v>182</v>
      </c>
      <c r="C10" s="59"/>
      <c r="D10" s="59"/>
      <c r="E10" s="59"/>
      <c r="F10" s="59"/>
      <c r="G10" s="15"/>
      <c r="H10" s="15"/>
      <c r="I10" s="15"/>
      <c r="J10" s="15"/>
    </row>
    <row r="11" spans="1:10" x14ac:dyDescent="0.3">
      <c r="A11" s="15" t="s">
        <v>183</v>
      </c>
      <c r="B11" s="65" t="s">
        <v>184</v>
      </c>
      <c r="C11" s="65"/>
      <c r="D11" s="65"/>
      <c r="E11" s="65"/>
      <c r="F11" s="65"/>
      <c r="G11" s="15"/>
      <c r="H11" s="15"/>
      <c r="I11" s="15"/>
      <c r="J11" s="15"/>
    </row>
    <row r="12" spans="1:10" x14ac:dyDescent="0.3">
      <c r="A12" s="15" t="s">
        <v>185</v>
      </c>
      <c r="B12" s="59" t="s">
        <v>186</v>
      </c>
      <c r="C12" s="59"/>
      <c r="D12" s="59"/>
      <c r="E12" s="59"/>
      <c r="F12" s="59"/>
      <c r="G12" s="15"/>
      <c r="H12" s="15"/>
      <c r="I12" s="15"/>
      <c r="J12" s="15"/>
    </row>
    <row r="13" spans="1:10" x14ac:dyDescent="0.3">
      <c r="A13" s="15" t="s">
        <v>187</v>
      </c>
      <c r="B13" s="59">
        <v>2470</v>
      </c>
      <c r="C13" s="59"/>
      <c r="D13" s="59"/>
      <c r="E13" s="59"/>
      <c r="F13" s="59"/>
      <c r="G13" s="15"/>
      <c r="H13" s="15"/>
      <c r="I13" s="15"/>
      <c r="J13" s="15"/>
    </row>
    <row r="14" spans="1:10" x14ac:dyDescent="0.3">
      <c r="A14" s="15" t="s">
        <v>188</v>
      </c>
      <c r="B14" s="59" t="s">
        <v>189</v>
      </c>
      <c r="C14" s="59"/>
      <c r="D14" s="59"/>
      <c r="E14" s="59"/>
      <c r="F14" s="59"/>
      <c r="G14" s="15"/>
      <c r="H14" s="15"/>
      <c r="I14" s="15"/>
      <c r="J14" s="15"/>
    </row>
    <row r="15" spans="1:10" x14ac:dyDescent="0.3">
      <c r="A15" s="15" t="s">
        <v>190</v>
      </c>
      <c r="B15" s="59" t="s">
        <v>50</v>
      </c>
      <c r="C15" s="59"/>
      <c r="D15" s="59"/>
      <c r="E15" s="59"/>
      <c r="F15" s="59"/>
      <c r="G15" s="15"/>
      <c r="H15" s="15"/>
      <c r="I15" s="15"/>
      <c r="J15" s="15"/>
    </row>
    <row r="16" spans="1:10" x14ac:dyDescent="0.3">
      <c r="A16" s="15" t="s">
        <v>49</v>
      </c>
      <c r="B16" s="59" t="s">
        <v>191</v>
      </c>
      <c r="C16" s="59"/>
      <c r="D16" s="59"/>
      <c r="E16" s="59"/>
      <c r="F16" s="59"/>
      <c r="G16" s="15"/>
      <c r="H16" s="15"/>
      <c r="I16" s="15"/>
      <c r="J16" s="15"/>
    </row>
    <row r="17" spans="1:6" x14ac:dyDescent="0.3">
      <c r="A17" s="15" t="s">
        <v>192</v>
      </c>
      <c r="B17" s="59" t="s">
        <v>193</v>
      </c>
      <c r="C17" s="59"/>
      <c r="D17" s="59"/>
      <c r="E17" s="59"/>
      <c r="F17" s="59"/>
    </row>
    <row r="18" spans="1:6" x14ac:dyDescent="0.3">
      <c r="A18" s="15" t="s">
        <v>194</v>
      </c>
      <c r="B18" s="59" t="s">
        <v>195</v>
      </c>
      <c r="C18" s="59"/>
      <c r="D18" s="59"/>
      <c r="E18" s="59"/>
      <c r="F18" s="59"/>
    </row>
    <row r="20" spans="1:6" x14ac:dyDescent="0.3">
      <c r="A20" s="22" t="s">
        <v>196</v>
      </c>
      <c r="B20" s="15"/>
    </row>
    <row r="22" spans="1:6" x14ac:dyDescent="0.3">
      <c r="A22" s="15" t="s">
        <v>197</v>
      </c>
      <c r="B22" s="15" t="s">
        <v>198</v>
      </c>
    </row>
    <row r="23" spans="1:6" x14ac:dyDescent="0.3">
      <c r="A23" s="15"/>
      <c r="B23" s="15" t="s">
        <v>199</v>
      </c>
    </row>
    <row r="24" spans="1:6" x14ac:dyDescent="0.3">
      <c r="A24" s="15"/>
      <c r="B24" s="15" t="s">
        <v>200</v>
      </c>
    </row>
    <row r="25" spans="1:6" x14ac:dyDescent="0.3">
      <c r="A25" s="15"/>
      <c r="B25" s="15" t="s">
        <v>201</v>
      </c>
    </row>
    <row r="26" spans="1:6" x14ac:dyDescent="0.3">
      <c r="A26" s="15"/>
      <c r="B26" s="15" t="s">
        <v>202</v>
      </c>
    </row>
    <row r="27" spans="1:6" x14ac:dyDescent="0.3">
      <c r="A27" s="15"/>
      <c r="B27" s="15" t="s">
        <v>203</v>
      </c>
    </row>
    <row r="28" spans="1:6" x14ac:dyDescent="0.3">
      <c r="A28" s="15"/>
      <c r="B28" s="15" t="s">
        <v>204</v>
      </c>
    </row>
    <row r="29" spans="1:6" x14ac:dyDescent="0.3">
      <c r="A29" s="15"/>
      <c r="B29" s="15" t="s">
        <v>205</v>
      </c>
    </row>
    <row r="31" spans="1:6" x14ac:dyDescent="0.3">
      <c r="A31" s="15" t="s">
        <v>206</v>
      </c>
      <c r="B31" s="15" t="s">
        <v>207</v>
      </c>
    </row>
    <row r="32" spans="1:6" x14ac:dyDescent="0.3">
      <c r="A32" s="15"/>
      <c r="B32" s="15" t="s">
        <v>208</v>
      </c>
    </row>
    <row r="33" spans="1:7" x14ac:dyDescent="0.3">
      <c r="A33" s="15"/>
      <c r="B33" s="15" t="s">
        <v>209</v>
      </c>
      <c r="C33" s="15"/>
      <c r="D33" s="15"/>
      <c r="E33" s="15"/>
      <c r="F33" s="15"/>
      <c r="G33" s="15"/>
    </row>
    <row r="34" spans="1:7" x14ac:dyDescent="0.3">
      <c r="A34" s="15"/>
      <c r="B34" s="15" t="s">
        <v>210</v>
      </c>
      <c r="C34" s="15"/>
      <c r="D34" s="15"/>
      <c r="E34" s="15"/>
      <c r="F34" s="15"/>
      <c r="G34" s="15"/>
    </row>
    <row r="35" spans="1:7" x14ac:dyDescent="0.3">
      <c r="A35" s="15"/>
      <c r="B35" s="15" t="s">
        <v>211</v>
      </c>
      <c r="C35" s="15"/>
      <c r="D35" s="15"/>
      <c r="E35" s="15"/>
      <c r="F35" s="15"/>
      <c r="G35" s="15"/>
    </row>
    <row r="36" spans="1:7" x14ac:dyDescent="0.3">
      <c r="A36" s="15"/>
      <c r="B36" s="15" t="s">
        <v>212</v>
      </c>
      <c r="C36" s="15"/>
      <c r="D36" s="15"/>
      <c r="E36" s="15"/>
      <c r="F36" s="15"/>
      <c r="G36" s="15"/>
    </row>
    <row r="39" spans="1:7" x14ac:dyDescent="0.3">
      <c r="A39" s="16" t="s">
        <v>5</v>
      </c>
      <c r="B39" s="15"/>
      <c r="C39" s="15"/>
      <c r="D39" s="15"/>
      <c r="E39" s="15"/>
      <c r="F39" s="16" t="s">
        <v>6</v>
      </c>
      <c r="G39" s="15"/>
    </row>
    <row r="40" spans="1:7" x14ac:dyDescent="0.3">
      <c r="A40" s="16"/>
      <c r="B40" s="15"/>
      <c r="C40" s="15"/>
      <c r="D40" s="15"/>
      <c r="E40" s="15"/>
      <c r="F40" s="16"/>
      <c r="G40" s="15"/>
    </row>
    <row r="41" spans="1:7" x14ac:dyDescent="0.3">
      <c r="A41" s="38" t="s">
        <v>17</v>
      </c>
      <c r="B41" s="38"/>
      <c r="C41" s="62" t="s">
        <v>424</v>
      </c>
      <c r="D41" s="62"/>
      <c r="E41" s="62"/>
      <c r="F41" s="62"/>
      <c r="G41" s="62"/>
    </row>
    <row r="42" spans="1:7" x14ac:dyDescent="0.3">
      <c r="A42" s="38" t="s">
        <v>7</v>
      </c>
      <c r="B42" s="38"/>
      <c r="C42" s="38"/>
      <c r="D42" s="38"/>
      <c r="E42" s="38"/>
      <c r="F42" s="38"/>
      <c r="G42" s="38"/>
    </row>
    <row r="43" spans="1:7" x14ac:dyDescent="0.3">
      <c r="A43" s="38"/>
      <c r="B43" s="38"/>
      <c r="C43" s="38"/>
      <c r="D43" s="38"/>
      <c r="E43" s="38"/>
      <c r="F43" s="38"/>
      <c r="G43" s="38"/>
    </row>
    <row r="44" spans="1:7" x14ac:dyDescent="0.3">
      <c r="A44" s="38" t="s">
        <v>12</v>
      </c>
      <c r="B44" s="38"/>
      <c r="C44" s="38">
        <v>2652</v>
      </c>
      <c r="D44" s="38"/>
      <c r="E44" s="38"/>
      <c r="F44" s="38"/>
      <c r="G44" s="38">
        <v>2651</v>
      </c>
    </row>
    <row r="45" spans="1:7" x14ac:dyDescent="0.3">
      <c r="A45" s="38" t="s">
        <v>13</v>
      </c>
      <c r="B45" s="38"/>
      <c r="C45" s="38">
        <v>2658</v>
      </c>
      <c r="D45" s="38"/>
      <c r="E45" s="38"/>
      <c r="F45" s="38"/>
      <c r="G45" s="38">
        <v>2655</v>
      </c>
    </row>
    <row r="46" spans="1:7" x14ac:dyDescent="0.3">
      <c r="A46" s="38" t="s">
        <v>14</v>
      </c>
      <c r="B46" s="38"/>
      <c r="C46" s="38">
        <v>2653</v>
      </c>
      <c r="D46" s="38"/>
      <c r="E46" s="38"/>
      <c r="F46" s="38"/>
      <c r="G46" s="38">
        <v>2657</v>
      </c>
    </row>
    <row r="47" spans="1:7" x14ac:dyDescent="0.3">
      <c r="A47" s="38" t="s">
        <v>15</v>
      </c>
      <c r="B47" s="38"/>
      <c r="C47" s="38" t="s">
        <v>21</v>
      </c>
      <c r="D47" s="38"/>
      <c r="E47" s="38"/>
      <c r="F47" s="38"/>
      <c r="G47" s="38">
        <v>2656</v>
      </c>
    </row>
    <row r="48" spans="1:7" x14ac:dyDescent="0.3">
      <c r="A48" s="38" t="s">
        <v>16</v>
      </c>
      <c r="B48" s="38"/>
      <c r="C48" s="38" t="s">
        <v>21</v>
      </c>
      <c r="D48" s="38"/>
      <c r="E48" s="38"/>
      <c r="F48" s="38"/>
      <c r="G48" s="38">
        <v>2656</v>
      </c>
    </row>
    <row r="49" spans="1:11" x14ac:dyDescent="0.3">
      <c r="A49" s="38"/>
      <c r="B49" s="38"/>
      <c r="C49" s="38"/>
      <c r="D49" s="38"/>
      <c r="E49" s="38"/>
      <c r="F49" s="38"/>
      <c r="G49" s="38"/>
    </row>
    <row r="50" spans="1:11" x14ac:dyDescent="0.3">
      <c r="A50" s="38" t="s">
        <v>8</v>
      </c>
      <c r="B50" s="38"/>
      <c r="C50" s="38">
        <v>2654.3333333333335</v>
      </c>
      <c r="D50" s="38"/>
      <c r="E50" s="38"/>
      <c r="F50" s="38"/>
      <c r="G50" s="38">
        <v>2655</v>
      </c>
    </row>
    <row r="51" spans="1:11" x14ac:dyDescent="0.3">
      <c r="A51" s="38" t="s">
        <v>9</v>
      </c>
      <c r="B51" s="38"/>
      <c r="C51" s="38">
        <v>6</v>
      </c>
      <c r="D51" s="38"/>
      <c r="E51" s="38"/>
      <c r="F51" s="38"/>
      <c r="G51" s="38">
        <v>6</v>
      </c>
    </row>
    <row r="52" spans="1:11" x14ac:dyDescent="0.3">
      <c r="A52" s="38" t="s">
        <v>10</v>
      </c>
      <c r="B52" s="38"/>
      <c r="C52" s="38">
        <v>5.6</v>
      </c>
      <c r="D52" s="38"/>
      <c r="E52" s="38"/>
      <c r="F52" s="38"/>
      <c r="G52" s="38">
        <v>9</v>
      </c>
    </row>
    <row r="53" spans="1:11" x14ac:dyDescent="0.3">
      <c r="A53" s="38" t="s">
        <v>422</v>
      </c>
      <c r="B53" s="38"/>
      <c r="C53" s="38">
        <v>5.5</v>
      </c>
      <c r="D53" s="38"/>
      <c r="E53" s="38"/>
      <c r="F53" s="38"/>
      <c r="G53" s="38">
        <v>6.2</v>
      </c>
    </row>
    <row r="56" spans="1:11" x14ac:dyDescent="0.3">
      <c r="A56" s="15" t="s">
        <v>18</v>
      </c>
      <c r="B56" s="15"/>
      <c r="C56" s="15"/>
      <c r="D56" s="15"/>
      <c r="E56" s="15"/>
      <c r="F56" s="15"/>
      <c r="G56" s="15"/>
    </row>
    <row r="57" spans="1:11" x14ac:dyDescent="0.3">
      <c r="A57" s="15" t="s">
        <v>7</v>
      </c>
      <c r="B57" s="15"/>
      <c r="C57" s="15"/>
      <c r="D57" s="15"/>
      <c r="E57" s="15"/>
      <c r="F57" s="15"/>
      <c r="G57" s="15"/>
    </row>
    <row r="59" spans="1:11" x14ac:dyDescent="0.3">
      <c r="A59" s="15" t="s">
        <v>12</v>
      </c>
      <c r="B59" s="15"/>
      <c r="C59" s="15">
        <v>2654</v>
      </c>
      <c r="D59" s="15"/>
      <c r="E59" s="15"/>
      <c r="F59" s="15"/>
      <c r="G59" s="15">
        <v>2666</v>
      </c>
    </row>
    <row r="60" spans="1:11" x14ac:dyDescent="0.3">
      <c r="A60" s="15" t="s">
        <v>13</v>
      </c>
      <c r="B60" s="15"/>
      <c r="C60" s="15">
        <v>2643</v>
      </c>
      <c r="D60" s="15"/>
      <c r="E60" s="15"/>
      <c r="F60" s="15"/>
      <c r="G60" s="15">
        <v>2642</v>
      </c>
    </row>
    <row r="61" spans="1:11" x14ac:dyDescent="0.3">
      <c r="A61" s="15" t="s">
        <v>14</v>
      </c>
      <c r="B61" s="15"/>
      <c r="C61" s="15">
        <v>2658</v>
      </c>
      <c r="D61" s="15"/>
      <c r="E61" s="15"/>
      <c r="F61" s="15"/>
      <c r="G61" s="15">
        <v>2649</v>
      </c>
    </row>
    <row r="62" spans="1:11" x14ac:dyDescent="0.3">
      <c r="A62" s="15" t="s">
        <v>15</v>
      </c>
      <c r="B62" s="15"/>
      <c r="C62" s="15">
        <v>2651</v>
      </c>
      <c r="D62" s="15"/>
      <c r="E62" s="15"/>
      <c r="F62" s="15"/>
      <c r="G62" s="15">
        <v>2642</v>
      </c>
    </row>
    <row r="63" spans="1:11" x14ac:dyDescent="0.3">
      <c r="A63" s="15" t="s">
        <v>16</v>
      </c>
      <c r="B63" s="15"/>
      <c r="C63" s="15">
        <v>2641</v>
      </c>
      <c r="D63" s="15"/>
      <c r="E63" s="15"/>
      <c r="F63" s="15"/>
      <c r="G63" s="15">
        <v>2666</v>
      </c>
    </row>
    <row r="64" spans="1:11" x14ac:dyDescent="0.3">
      <c r="K64" t="s">
        <v>9</v>
      </c>
    </row>
    <row r="65" spans="1:13" x14ac:dyDescent="0.3">
      <c r="A65" s="15" t="s">
        <v>8</v>
      </c>
      <c r="B65" s="15"/>
      <c r="C65" s="15">
        <v>2649.4</v>
      </c>
      <c r="D65" s="15"/>
      <c r="E65" s="15"/>
      <c r="F65" s="15"/>
      <c r="G65" s="15">
        <v>2653</v>
      </c>
      <c r="K65" t="s">
        <v>306</v>
      </c>
      <c r="L65" s="59" t="s">
        <v>307</v>
      </c>
      <c r="M65" s="59"/>
    </row>
    <row r="66" spans="1:13" x14ac:dyDescent="0.3">
      <c r="A66" s="15" t="s">
        <v>9</v>
      </c>
      <c r="B66" s="15"/>
      <c r="C66" s="11">
        <v>17</v>
      </c>
      <c r="D66" s="15"/>
      <c r="E66" s="15"/>
      <c r="F66" s="15"/>
      <c r="G66" s="11">
        <v>24</v>
      </c>
      <c r="K66">
        <v>17</v>
      </c>
      <c r="L66">
        <v>24</v>
      </c>
    </row>
    <row r="67" spans="1:13" x14ac:dyDescent="0.3">
      <c r="A67" s="15" t="s">
        <v>10</v>
      </c>
      <c r="B67" s="15"/>
      <c r="C67" s="15">
        <v>9.1999999999999993</v>
      </c>
      <c r="D67" s="15"/>
      <c r="E67" s="15"/>
      <c r="F67" s="15"/>
      <c r="G67" s="15">
        <v>8.5</v>
      </c>
      <c r="K67">
        <v>18</v>
      </c>
      <c r="L67">
        <v>14</v>
      </c>
    </row>
    <row r="68" spans="1:13" x14ac:dyDescent="0.3">
      <c r="A68" s="15" t="s">
        <v>422</v>
      </c>
      <c r="B68" s="15"/>
      <c r="C68" s="15">
        <v>5.8</v>
      </c>
      <c r="D68" s="15"/>
      <c r="E68" s="15"/>
      <c r="F68" s="15"/>
      <c r="G68" s="15">
        <v>7.9</v>
      </c>
      <c r="K68">
        <v>32</v>
      </c>
      <c r="L68">
        <v>33</v>
      </c>
    </row>
    <row r="69" spans="1:13" x14ac:dyDescent="0.3">
      <c r="C69" s="23" t="s">
        <v>125</v>
      </c>
      <c r="G69" s="23" t="s">
        <v>231</v>
      </c>
      <c r="K69">
        <v>16</v>
      </c>
      <c r="L69">
        <v>31</v>
      </c>
    </row>
    <row r="70" spans="1:13" x14ac:dyDescent="0.3">
      <c r="K70">
        <v>12</v>
      </c>
      <c r="L70">
        <v>20</v>
      </c>
    </row>
    <row r="71" spans="1:13" x14ac:dyDescent="0.3">
      <c r="A71" s="15" t="s">
        <v>19</v>
      </c>
      <c r="B71" s="15"/>
      <c r="C71" s="15"/>
      <c r="D71" s="15"/>
      <c r="E71" s="15"/>
      <c r="F71" s="15"/>
      <c r="G71" s="15"/>
      <c r="K71">
        <v>12</v>
      </c>
      <c r="L71">
        <v>13</v>
      </c>
    </row>
    <row r="72" spans="1:13" x14ac:dyDescent="0.3">
      <c r="A72" s="15" t="s">
        <v>7</v>
      </c>
      <c r="B72" s="15"/>
      <c r="C72" s="15"/>
      <c r="D72" s="15"/>
      <c r="E72" s="15"/>
      <c r="F72" s="15"/>
      <c r="G72" s="15"/>
      <c r="K72">
        <v>20</v>
      </c>
      <c r="L72">
        <v>12</v>
      </c>
    </row>
    <row r="73" spans="1:13" x14ac:dyDescent="0.3">
      <c r="K73">
        <v>26</v>
      </c>
      <c r="L73">
        <v>30</v>
      </c>
    </row>
    <row r="74" spans="1:13" x14ac:dyDescent="0.3">
      <c r="A74" s="15" t="s">
        <v>12</v>
      </c>
      <c r="B74" s="15"/>
      <c r="C74" s="15">
        <v>2669</v>
      </c>
      <c r="D74" s="15"/>
      <c r="E74" s="15"/>
      <c r="F74" s="15"/>
      <c r="G74" s="15">
        <v>2649</v>
      </c>
      <c r="K74">
        <v>12</v>
      </c>
      <c r="L74">
        <v>21</v>
      </c>
    </row>
    <row r="75" spans="1:13" x14ac:dyDescent="0.3">
      <c r="A75" s="15" t="s">
        <v>13</v>
      </c>
      <c r="B75" s="15"/>
      <c r="C75" s="15">
        <v>2657</v>
      </c>
      <c r="D75" s="15"/>
      <c r="E75" s="15"/>
      <c r="F75" s="15"/>
      <c r="G75" s="15">
        <v>2659</v>
      </c>
      <c r="K75">
        <v>11</v>
      </c>
      <c r="L75">
        <v>30</v>
      </c>
    </row>
    <row r="76" spans="1:13" x14ac:dyDescent="0.3">
      <c r="A76" s="15" t="s">
        <v>14</v>
      </c>
      <c r="B76" s="15"/>
      <c r="C76" s="15">
        <v>2651</v>
      </c>
      <c r="D76" s="15"/>
      <c r="E76" s="15"/>
      <c r="F76" s="15"/>
      <c r="G76" s="15">
        <v>2663</v>
      </c>
      <c r="K76">
        <v>9</v>
      </c>
      <c r="L76">
        <v>21</v>
      </c>
    </row>
    <row r="77" spans="1:13" x14ac:dyDescent="0.3">
      <c r="A77" s="15" t="s">
        <v>15</v>
      </c>
      <c r="B77" s="15"/>
      <c r="C77" s="15">
        <v>2651</v>
      </c>
      <c r="D77" s="15"/>
      <c r="E77" s="15"/>
      <c r="F77" s="15"/>
      <c r="G77" s="15">
        <v>2658</v>
      </c>
      <c r="K77">
        <v>17</v>
      </c>
      <c r="L77">
        <v>20</v>
      </c>
    </row>
    <row r="78" spans="1:13" x14ac:dyDescent="0.3">
      <c r="A78" s="15" t="s">
        <v>16</v>
      </c>
      <c r="B78" s="15"/>
      <c r="C78" s="15">
        <v>2654</v>
      </c>
      <c r="D78" s="15"/>
      <c r="E78" s="15"/>
      <c r="F78" s="15"/>
      <c r="G78" s="15">
        <v>2651</v>
      </c>
      <c r="K78">
        <v>12</v>
      </c>
      <c r="L78">
        <v>25</v>
      </c>
    </row>
    <row r="79" spans="1:13" x14ac:dyDescent="0.3">
      <c r="K79">
        <v>12</v>
      </c>
      <c r="L79">
        <v>26</v>
      </c>
    </row>
    <row r="80" spans="1:13" x14ac:dyDescent="0.3">
      <c r="A80" s="15" t="s">
        <v>8</v>
      </c>
      <c r="B80" s="15"/>
      <c r="C80" s="15">
        <v>2656.4</v>
      </c>
      <c r="D80" s="15"/>
      <c r="E80" s="15"/>
      <c r="F80" s="15"/>
      <c r="G80" s="15">
        <v>2656</v>
      </c>
      <c r="K80">
        <v>20</v>
      </c>
      <c r="L80">
        <v>28</v>
      </c>
    </row>
    <row r="81" spans="1:13" x14ac:dyDescent="0.3">
      <c r="A81" s="15" t="s">
        <v>9</v>
      </c>
      <c r="B81" s="15"/>
      <c r="C81" s="11">
        <v>18</v>
      </c>
      <c r="D81" s="15"/>
      <c r="E81" s="15"/>
      <c r="F81" s="15"/>
      <c r="G81" s="11">
        <v>14</v>
      </c>
      <c r="K81">
        <v>11</v>
      </c>
      <c r="L81">
        <v>21</v>
      </c>
    </row>
    <row r="82" spans="1:13" x14ac:dyDescent="0.3">
      <c r="A82" s="15" t="s">
        <v>10</v>
      </c>
      <c r="B82" s="15"/>
      <c r="C82" s="15">
        <v>6.62</v>
      </c>
      <c r="D82" s="15"/>
      <c r="E82" s="15"/>
      <c r="F82" s="15"/>
      <c r="G82" s="15">
        <v>10.37</v>
      </c>
      <c r="K82">
        <v>17</v>
      </c>
      <c r="L82">
        <v>23</v>
      </c>
    </row>
    <row r="83" spans="1:13" x14ac:dyDescent="0.3">
      <c r="A83" s="15" t="s">
        <v>422</v>
      </c>
      <c r="B83" s="15"/>
      <c r="C83" s="15">
        <v>3.68</v>
      </c>
      <c r="D83" s="15"/>
      <c r="E83" s="15"/>
      <c r="F83" s="15"/>
      <c r="G83" s="15">
        <v>9.68</v>
      </c>
      <c r="K83">
        <v>11</v>
      </c>
      <c r="L83">
        <v>36</v>
      </c>
    </row>
    <row r="84" spans="1:13" x14ac:dyDescent="0.3">
      <c r="C84" s="23" t="s">
        <v>232</v>
      </c>
      <c r="G84" s="23" t="s">
        <v>233</v>
      </c>
      <c r="K84" s="11">
        <f>AVERAGE(K66:K83)</f>
        <v>15.833333333333334</v>
      </c>
      <c r="L84" s="11">
        <f>AVERAGE(L66:L83)</f>
        <v>23.777777777777779</v>
      </c>
    </row>
    <row r="85" spans="1:13" x14ac:dyDescent="0.3">
      <c r="K85" t="s">
        <v>118</v>
      </c>
    </row>
    <row r="86" spans="1:13" x14ac:dyDescent="0.3">
      <c r="A86" s="15" t="s">
        <v>20</v>
      </c>
      <c r="B86" s="15"/>
      <c r="C86" s="15"/>
      <c r="D86" s="15"/>
      <c r="E86" s="15"/>
      <c r="F86" s="15"/>
      <c r="G86" s="15"/>
      <c r="K86" t="s">
        <v>304</v>
      </c>
      <c r="L86" s="59" t="s">
        <v>305</v>
      </c>
      <c r="M86" s="59"/>
    </row>
    <row r="87" spans="1:13" x14ac:dyDescent="0.3">
      <c r="A87" s="15" t="s">
        <v>7</v>
      </c>
      <c r="B87" s="15"/>
      <c r="C87" s="15"/>
      <c r="D87" s="15"/>
      <c r="E87" s="15"/>
      <c r="F87" s="15"/>
      <c r="G87" s="15"/>
      <c r="K87">
        <v>0.57999999999999996</v>
      </c>
      <c r="L87">
        <v>0.79</v>
      </c>
    </row>
    <row r="88" spans="1:13" x14ac:dyDescent="0.3">
      <c r="K88">
        <v>0.36799999999999999</v>
      </c>
      <c r="L88">
        <v>0.96799999999999997</v>
      </c>
    </row>
    <row r="89" spans="1:13" x14ac:dyDescent="0.3">
      <c r="A89" s="15" t="s">
        <v>12</v>
      </c>
      <c r="B89" s="15"/>
      <c r="C89" s="15">
        <v>2657</v>
      </c>
      <c r="D89" s="15"/>
      <c r="E89" s="15"/>
      <c r="F89" s="15"/>
      <c r="G89" s="15">
        <v>2661</v>
      </c>
      <c r="K89">
        <v>0.77500000000000002</v>
      </c>
      <c r="L89">
        <v>0.875</v>
      </c>
    </row>
    <row r="90" spans="1:13" x14ac:dyDescent="0.3">
      <c r="A90" s="15" t="s">
        <v>13</v>
      </c>
      <c r="B90" s="15"/>
      <c r="C90" s="15">
        <v>2657</v>
      </c>
      <c r="D90" s="15"/>
      <c r="E90" s="15"/>
      <c r="F90" s="15"/>
      <c r="G90" s="15">
        <v>2650</v>
      </c>
      <c r="K90">
        <v>0.77500000000000002</v>
      </c>
      <c r="L90">
        <v>1.4870000000000001</v>
      </c>
    </row>
    <row r="91" spans="1:13" x14ac:dyDescent="0.3">
      <c r="A91" s="15" t="s">
        <v>14</v>
      </c>
      <c r="B91" s="15"/>
      <c r="C91" s="15">
        <v>2667</v>
      </c>
      <c r="D91" s="15"/>
      <c r="E91" s="15"/>
      <c r="F91" s="15"/>
      <c r="G91" s="15">
        <v>2649</v>
      </c>
      <c r="K91">
        <v>0.875</v>
      </c>
      <c r="L91">
        <v>0.6</v>
      </c>
    </row>
    <row r="92" spans="1:13" x14ac:dyDescent="0.3">
      <c r="A92" s="15" t="s">
        <v>15</v>
      </c>
      <c r="B92" s="15"/>
      <c r="C92" s="15">
        <v>2635</v>
      </c>
      <c r="D92" s="15"/>
      <c r="E92" s="15"/>
      <c r="F92" s="15"/>
      <c r="G92" s="15">
        <v>2637</v>
      </c>
      <c r="K92">
        <v>0.82499999999999996</v>
      </c>
      <c r="L92">
        <v>0.93700000000000006</v>
      </c>
    </row>
    <row r="93" spans="1:13" x14ac:dyDescent="0.3">
      <c r="A93" s="15" t="s">
        <v>16</v>
      </c>
      <c r="B93" s="15"/>
      <c r="C93" s="15">
        <v>2659</v>
      </c>
      <c r="D93" s="15"/>
      <c r="E93" s="15"/>
      <c r="F93" s="15"/>
      <c r="G93" s="15">
        <v>2670</v>
      </c>
      <c r="K93">
        <v>0.29099999999999998</v>
      </c>
      <c r="L93">
        <v>0.48899999999999999</v>
      </c>
    </row>
    <row r="94" spans="1:13" x14ac:dyDescent="0.3">
      <c r="C94" s="4"/>
      <c r="K94">
        <v>0.57199999999999995</v>
      </c>
      <c r="L94">
        <v>0.75</v>
      </c>
    </row>
    <row r="95" spans="1:13" x14ac:dyDescent="0.3">
      <c r="A95" s="15" t="s">
        <v>8</v>
      </c>
      <c r="B95" s="15"/>
      <c r="C95" s="15">
        <v>2655</v>
      </c>
      <c r="D95" s="15"/>
      <c r="E95" s="15"/>
      <c r="F95" s="15"/>
      <c r="G95" s="15">
        <v>2653.4</v>
      </c>
      <c r="K95">
        <v>0.45800000000000002</v>
      </c>
      <c r="L95">
        <v>0.91600000000000004</v>
      </c>
    </row>
    <row r="96" spans="1:13" x14ac:dyDescent="0.3">
      <c r="A96" s="15" t="s">
        <v>9</v>
      </c>
      <c r="B96" s="15"/>
      <c r="C96" s="11">
        <v>32</v>
      </c>
      <c r="D96" s="15"/>
      <c r="E96" s="15"/>
      <c r="F96" s="15"/>
      <c r="G96" s="11">
        <v>33</v>
      </c>
      <c r="K96">
        <v>0.59299999999999997</v>
      </c>
      <c r="L96">
        <v>0.86399999999999999</v>
      </c>
    </row>
    <row r="97" spans="1:12" x14ac:dyDescent="0.3">
      <c r="A97" s="15" t="s">
        <v>10</v>
      </c>
      <c r="B97" s="15"/>
      <c r="C97" s="15">
        <v>14.5</v>
      </c>
      <c r="D97" s="15"/>
      <c r="E97" s="15"/>
      <c r="F97" s="15"/>
      <c r="G97" s="15">
        <v>8.75</v>
      </c>
      <c r="K97">
        <v>0.434</v>
      </c>
      <c r="L97">
        <v>0.39500000000000002</v>
      </c>
    </row>
    <row r="98" spans="1:12" x14ac:dyDescent="0.3">
      <c r="A98" s="15" t="s">
        <v>422</v>
      </c>
      <c r="B98" s="15"/>
      <c r="C98" s="15">
        <v>7.75</v>
      </c>
      <c r="D98" s="15"/>
      <c r="E98" s="15"/>
      <c r="F98" s="15"/>
      <c r="G98" s="15">
        <v>8.75</v>
      </c>
      <c r="K98">
        <v>0.52800000000000002</v>
      </c>
      <c r="L98">
        <v>0.56200000000000006</v>
      </c>
    </row>
    <row r="99" spans="1:12" x14ac:dyDescent="0.3">
      <c r="C99" s="23" t="s">
        <v>234</v>
      </c>
      <c r="G99" s="23" t="s">
        <v>235</v>
      </c>
      <c r="K99">
        <v>0.33300000000000002</v>
      </c>
      <c r="L99">
        <v>0.89500000000000002</v>
      </c>
    </row>
    <row r="100" spans="1:12" x14ac:dyDescent="0.3">
      <c r="K100">
        <v>0.75</v>
      </c>
      <c r="L100">
        <v>0.91600000000000004</v>
      </c>
    </row>
    <row r="101" spans="1:12" x14ac:dyDescent="0.3">
      <c r="A101" s="38" t="s">
        <v>45</v>
      </c>
      <c r="B101" s="38"/>
      <c r="C101" s="38"/>
      <c r="D101" s="38"/>
      <c r="E101" s="38"/>
      <c r="F101" s="38"/>
      <c r="G101" s="38"/>
      <c r="K101">
        <v>0.36199999999999999</v>
      </c>
      <c r="L101">
        <v>0.61099999999999999</v>
      </c>
    </row>
    <row r="102" spans="1:12" x14ac:dyDescent="0.3">
      <c r="A102" s="38" t="s">
        <v>41</v>
      </c>
      <c r="B102" s="38"/>
      <c r="C102" s="63" t="s">
        <v>424</v>
      </c>
      <c r="D102" s="64"/>
      <c r="E102" s="64"/>
      <c r="F102" s="64"/>
      <c r="G102" s="64"/>
      <c r="K102">
        <v>0.17299999999999999</v>
      </c>
      <c r="L102">
        <v>0.36099999999999999</v>
      </c>
    </row>
    <row r="103" spans="1:12" x14ac:dyDescent="0.3">
      <c r="A103" s="38"/>
      <c r="B103" s="38"/>
      <c r="C103" s="38"/>
      <c r="D103" s="38"/>
      <c r="E103" s="38"/>
      <c r="F103" s="38"/>
      <c r="G103" s="38"/>
      <c r="K103">
        <v>0.32600000000000001</v>
      </c>
      <c r="L103">
        <v>0.29799999999999999</v>
      </c>
    </row>
    <row r="104" spans="1:12" x14ac:dyDescent="0.3">
      <c r="A104" s="38" t="s">
        <v>12</v>
      </c>
      <c r="B104" s="38"/>
      <c r="C104" s="38" t="s">
        <v>42</v>
      </c>
      <c r="D104" s="38"/>
      <c r="E104" s="38"/>
      <c r="F104" s="38"/>
      <c r="G104" s="38">
        <v>2631</v>
      </c>
      <c r="K104">
        <v>0.23499999999999999</v>
      </c>
      <c r="L104">
        <v>0.29799999999999999</v>
      </c>
    </row>
    <row r="105" spans="1:12" x14ac:dyDescent="0.3">
      <c r="A105" s="38" t="s">
        <v>13</v>
      </c>
      <c r="B105" s="38"/>
      <c r="C105" s="38" t="s">
        <v>42</v>
      </c>
      <c r="D105" s="38"/>
      <c r="E105" s="38"/>
      <c r="F105" s="38"/>
      <c r="G105" s="38">
        <v>2625</v>
      </c>
      <c r="K105" s="33">
        <f>AVERAGE(K87:K104)</f>
        <v>0.5140555555555556</v>
      </c>
      <c r="L105" s="33">
        <f>AVERAGE(L87:L104)</f>
        <v>0.72288888888888891</v>
      </c>
    </row>
    <row r="106" spans="1:12" x14ac:dyDescent="0.3">
      <c r="A106" s="38" t="s">
        <v>14</v>
      </c>
      <c r="B106" s="38"/>
      <c r="C106" s="38">
        <v>2624</v>
      </c>
      <c r="D106" s="38"/>
      <c r="E106" s="38"/>
      <c r="F106" s="38"/>
      <c r="G106" s="38">
        <v>2625</v>
      </c>
    </row>
    <row r="107" spans="1:12" x14ac:dyDescent="0.3">
      <c r="A107" s="38" t="s">
        <v>15</v>
      </c>
      <c r="B107" s="38"/>
      <c r="C107" s="38">
        <v>2623</v>
      </c>
      <c r="D107" s="38"/>
      <c r="E107" s="38"/>
      <c r="F107" s="38"/>
      <c r="G107" s="38">
        <v>2630</v>
      </c>
    </row>
    <row r="108" spans="1:12" x14ac:dyDescent="0.3">
      <c r="A108" s="38" t="s">
        <v>16</v>
      </c>
      <c r="B108" s="38"/>
      <c r="C108" s="38">
        <v>2624</v>
      </c>
      <c r="D108" s="38"/>
      <c r="E108" s="38"/>
      <c r="F108" s="38"/>
      <c r="G108" s="38">
        <v>2625</v>
      </c>
    </row>
    <row r="109" spans="1:12" x14ac:dyDescent="0.3">
      <c r="A109" s="38"/>
      <c r="B109" s="38"/>
      <c r="C109" s="40"/>
      <c r="D109" s="38"/>
      <c r="E109" s="38"/>
      <c r="F109" s="38"/>
      <c r="G109" s="38"/>
    </row>
    <row r="110" spans="1:12" x14ac:dyDescent="0.3">
      <c r="A110" s="38" t="s">
        <v>8</v>
      </c>
      <c r="B110" s="38"/>
      <c r="C110" s="38">
        <v>2623.6666666666665</v>
      </c>
      <c r="D110" s="38"/>
      <c r="E110" s="38"/>
      <c r="F110" s="38"/>
      <c r="G110" s="38">
        <v>2627.2</v>
      </c>
    </row>
    <row r="111" spans="1:12" x14ac:dyDescent="0.3">
      <c r="A111" s="38" t="s">
        <v>9</v>
      </c>
      <c r="B111" s="38"/>
      <c r="C111" s="38">
        <v>1</v>
      </c>
      <c r="D111" s="38"/>
      <c r="E111" s="38"/>
      <c r="F111" s="38"/>
      <c r="G111" s="38">
        <v>6</v>
      </c>
    </row>
    <row r="112" spans="1:12" x14ac:dyDescent="0.3">
      <c r="A112" s="38" t="s">
        <v>43</v>
      </c>
      <c r="B112" s="38"/>
      <c r="C112" s="38">
        <v>7.87</v>
      </c>
      <c r="D112" s="38"/>
      <c r="E112" s="38"/>
      <c r="F112" s="38"/>
      <c r="G112" s="38">
        <v>9.75</v>
      </c>
    </row>
    <row r="113" spans="1:7" x14ac:dyDescent="0.3">
      <c r="A113" s="38" t="s">
        <v>422</v>
      </c>
      <c r="B113" s="38"/>
      <c r="C113" s="38">
        <v>6.5</v>
      </c>
      <c r="D113" s="38"/>
      <c r="E113" s="38"/>
      <c r="F113" s="38"/>
      <c r="G113" s="38">
        <v>4.0599999999999996</v>
      </c>
    </row>
    <row r="116" spans="1:7" x14ac:dyDescent="0.3">
      <c r="A116" s="15" t="s">
        <v>46</v>
      </c>
      <c r="B116" s="15"/>
      <c r="C116" s="15"/>
      <c r="D116" s="15"/>
      <c r="E116" s="15"/>
      <c r="F116" s="15"/>
      <c r="G116" s="15"/>
    </row>
    <row r="117" spans="1:7" x14ac:dyDescent="0.3">
      <c r="A117" s="15" t="s">
        <v>41</v>
      </c>
      <c r="B117" s="15"/>
      <c r="C117" s="15"/>
      <c r="D117" s="15"/>
      <c r="E117" s="15"/>
      <c r="F117" s="15"/>
      <c r="G117" s="15"/>
    </row>
    <row r="119" spans="1:7" x14ac:dyDescent="0.3">
      <c r="A119" s="15" t="s">
        <v>12</v>
      </c>
      <c r="B119" s="15"/>
      <c r="C119" s="17">
        <v>2627</v>
      </c>
      <c r="D119" s="15"/>
      <c r="E119" s="15"/>
      <c r="F119" s="15"/>
      <c r="G119" s="15">
        <v>2623</v>
      </c>
    </row>
    <row r="120" spans="1:7" x14ac:dyDescent="0.3">
      <c r="A120" s="15" t="s">
        <v>13</v>
      </c>
      <c r="B120" s="15"/>
      <c r="C120" s="15">
        <v>2623</v>
      </c>
      <c r="D120" s="15"/>
      <c r="E120" s="15"/>
      <c r="F120" s="15"/>
      <c r="G120" s="19">
        <v>2612</v>
      </c>
    </row>
    <row r="121" spans="1:7" x14ac:dyDescent="0.3">
      <c r="A121" s="15" t="s">
        <v>14</v>
      </c>
      <c r="B121" s="15"/>
      <c r="C121" s="15">
        <v>2616</v>
      </c>
      <c r="D121" s="15"/>
      <c r="E121" s="15"/>
      <c r="F121" s="15"/>
      <c r="G121" s="15">
        <v>2633</v>
      </c>
    </row>
    <row r="122" spans="1:7" x14ac:dyDescent="0.3">
      <c r="A122" s="15" t="s">
        <v>15</v>
      </c>
      <c r="B122" s="15"/>
      <c r="C122" s="19">
        <v>2621</v>
      </c>
      <c r="D122" s="15"/>
      <c r="E122" s="15"/>
      <c r="F122" s="15"/>
      <c r="G122" s="19">
        <v>2628</v>
      </c>
    </row>
    <row r="123" spans="1:7" x14ac:dyDescent="0.3">
      <c r="A123" s="15" t="s">
        <v>16</v>
      </c>
      <c r="B123" s="15"/>
      <c r="C123" s="15">
        <v>2632</v>
      </c>
      <c r="D123" s="15"/>
      <c r="E123" s="15"/>
      <c r="F123" s="15"/>
      <c r="G123" s="18">
        <v>2643</v>
      </c>
    </row>
    <row r="124" spans="1:7" x14ac:dyDescent="0.3">
      <c r="C124" s="7"/>
    </row>
    <row r="125" spans="1:7" x14ac:dyDescent="0.3">
      <c r="A125" s="15" t="s">
        <v>8</v>
      </c>
      <c r="B125" s="15"/>
      <c r="C125" s="15">
        <v>2623.8</v>
      </c>
      <c r="D125" s="15"/>
      <c r="E125" s="15"/>
      <c r="F125" s="15"/>
      <c r="G125" s="15">
        <v>2627.8</v>
      </c>
    </row>
    <row r="126" spans="1:7" x14ac:dyDescent="0.3">
      <c r="A126" s="15" t="s">
        <v>9</v>
      </c>
      <c r="B126" s="15"/>
      <c r="C126" s="11">
        <v>16</v>
      </c>
      <c r="D126" s="15"/>
      <c r="E126" s="15"/>
      <c r="F126" s="15"/>
      <c r="G126" s="11">
        <v>31</v>
      </c>
    </row>
    <row r="127" spans="1:7" x14ac:dyDescent="0.3">
      <c r="A127" s="15" t="s">
        <v>43</v>
      </c>
      <c r="B127" s="15"/>
      <c r="C127" s="15">
        <v>7</v>
      </c>
      <c r="D127" s="15"/>
      <c r="E127" s="15"/>
      <c r="F127" s="15"/>
      <c r="G127" s="15">
        <v>6</v>
      </c>
    </row>
    <row r="128" spans="1:7" x14ac:dyDescent="0.3">
      <c r="A128" s="15" t="s">
        <v>422</v>
      </c>
      <c r="B128" s="15"/>
      <c r="C128" s="15">
        <v>7.75</v>
      </c>
      <c r="D128" s="15"/>
      <c r="E128" s="15"/>
      <c r="F128" s="15"/>
      <c r="G128" s="15">
        <v>14.87</v>
      </c>
    </row>
    <row r="129" spans="1:7" x14ac:dyDescent="0.3">
      <c r="C129" s="23" t="s">
        <v>234</v>
      </c>
      <c r="G129" s="23" t="s">
        <v>236</v>
      </c>
    </row>
    <row r="131" spans="1:7" x14ac:dyDescent="0.3">
      <c r="A131" s="15" t="s">
        <v>47</v>
      </c>
      <c r="B131" s="15"/>
      <c r="C131" s="15"/>
      <c r="D131" s="15"/>
      <c r="E131" s="15"/>
      <c r="F131" s="15"/>
      <c r="G131" s="15"/>
    </row>
    <row r="132" spans="1:7" x14ac:dyDescent="0.3">
      <c r="A132" s="15" t="s">
        <v>44</v>
      </c>
      <c r="B132" s="15"/>
      <c r="C132" s="15"/>
      <c r="D132" s="15"/>
      <c r="E132" s="15"/>
      <c r="F132" s="15"/>
      <c r="G132" s="15"/>
    </row>
    <row r="134" spans="1:7" x14ac:dyDescent="0.3">
      <c r="A134" s="15" t="s">
        <v>12</v>
      </c>
      <c r="B134" s="15"/>
      <c r="C134" s="20">
        <v>2617</v>
      </c>
      <c r="D134" s="15"/>
      <c r="E134" s="15"/>
      <c r="F134" s="15"/>
      <c r="G134" s="15">
        <v>2617</v>
      </c>
    </row>
    <row r="135" spans="1:7" x14ac:dyDescent="0.3">
      <c r="A135" s="15" t="s">
        <v>13</v>
      </c>
      <c r="B135" s="15"/>
      <c r="C135" s="15">
        <v>2616</v>
      </c>
      <c r="D135" s="15"/>
      <c r="E135" s="15"/>
      <c r="F135" s="15"/>
      <c r="G135" s="19">
        <v>2624</v>
      </c>
    </row>
    <row r="136" spans="1:7" x14ac:dyDescent="0.3">
      <c r="A136" s="15" t="s">
        <v>14</v>
      </c>
      <c r="B136" s="15"/>
      <c r="C136" s="15">
        <v>2628</v>
      </c>
      <c r="D136" s="15"/>
      <c r="E136" s="15"/>
      <c r="F136" s="15"/>
      <c r="G136" s="15">
        <v>2626</v>
      </c>
    </row>
    <row r="137" spans="1:7" x14ac:dyDescent="0.3">
      <c r="A137" s="15" t="s">
        <v>15</v>
      </c>
      <c r="B137" s="15"/>
      <c r="C137" s="19">
        <v>2624</v>
      </c>
      <c r="D137" s="15"/>
      <c r="E137" s="15"/>
      <c r="F137" s="15"/>
      <c r="G137" s="19">
        <v>2627</v>
      </c>
    </row>
    <row r="138" spans="1:7" x14ac:dyDescent="0.3">
      <c r="A138" s="15" t="s">
        <v>16</v>
      </c>
      <c r="B138" s="15"/>
      <c r="C138" s="15">
        <v>2623</v>
      </c>
      <c r="D138" s="15"/>
      <c r="E138" s="15"/>
      <c r="F138" s="15"/>
      <c r="G138" s="15">
        <v>2637</v>
      </c>
    </row>
    <row r="140" spans="1:7" x14ac:dyDescent="0.3">
      <c r="A140" s="15" t="s">
        <v>8</v>
      </c>
      <c r="B140" s="15"/>
      <c r="C140" s="15">
        <v>2621.6</v>
      </c>
      <c r="D140" s="15"/>
      <c r="E140" s="15"/>
      <c r="F140" s="15"/>
      <c r="G140" s="15">
        <v>2626.2</v>
      </c>
    </row>
    <row r="141" spans="1:7" x14ac:dyDescent="0.3">
      <c r="A141" s="15" t="s">
        <v>9</v>
      </c>
      <c r="B141" s="15"/>
      <c r="C141" s="11">
        <v>12</v>
      </c>
      <c r="D141" s="15"/>
      <c r="E141" s="15"/>
      <c r="F141" s="15"/>
      <c r="G141" s="11">
        <v>20</v>
      </c>
    </row>
    <row r="142" spans="1:7" x14ac:dyDescent="0.3">
      <c r="A142" s="15" t="s">
        <v>43</v>
      </c>
      <c r="B142" s="15"/>
      <c r="C142" s="15">
        <v>7.5</v>
      </c>
      <c r="D142" s="15"/>
      <c r="E142" s="15"/>
      <c r="F142" s="15"/>
      <c r="G142" s="15">
        <v>7.125</v>
      </c>
    </row>
    <row r="143" spans="1:7" x14ac:dyDescent="0.3">
      <c r="A143" s="15" t="s">
        <v>422</v>
      </c>
      <c r="B143" s="15"/>
      <c r="C143" s="15">
        <v>8.75</v>
      </c>
      <c r="D143" s="15"/>
      <c r="E143" s="15"/>
      <c r="F143" s="15"/>
      <c r="G143" s="15">
        <v>6</v>
      </c>
    </row>
    <row r="144" spans="1:7" x14ac:dyDescent="0.3">
      <c r="C144" s="23" t="s">
        <v>235</v>
      </c>
      <c r="G144" s="23" t="s">
        <v>237</v>
      </c>
    </row>
    <row r="146" spans="1:7" x14ac:dyDescent="0.3">
      <c r="A146" s="15" t="s">
        <v>48</v>
      </c>
      <c r="B146" s="15"/>
      <c r="C146" s="15"/>
      <c r="D146" s="15"/>
      <c r="E146" s="15"/>
      <c r="F146" s="15"/>
      <c r="G146" s="15"/>
    </row>
    <row r="147" spans="1:7" x14ac:dyDescent="0.3">
      <c r="A147" s="15" t="s">
        <v>44</v>
      </c>
      <c r="B147" s="15"/>
      <c r="C147" s="15"/>
      <c r="D147" s="15"/>
      <c r="E147" s="15"/>
      <c r="F147" s="15"/>
      <c r="G147" s="15"/>
    </row>
    <row r="149" spans="1:7" x14ac:dyDescent="0.3">
      <c r="A149" s="15" t="s">
        <v>12</v>
      </c>
      <c r="B149" s="15"/>
      <c r="C149" s="20">
        <v>2633</v>
      </c>
      <c r="D149" s="15"/>
      <c r="E149" s="15"/>
      <c r="F149" s="15"/>
      <c r="G149" s="15">
        <v>2635</v>
      </c>
    </row>
    <row r="150" spans="1:7" x14ac:dyDescent="0.3">
      <c r="A150" s="15" t="s">
        <v>13</v>
      </c>
      <c r="B150" s="15"/>
      <c r="C150" s="15">
        <v>2635</v>
      </c>
      <c r="D150" s="15"/>
      <c r="E150" s="15"/>
      <c r="F150" s="15"/>
      <c r="G150" s="19">
        <v>2633</v>
      </c>
    </row>
    <row r="151" spans="1:7" x14ac:dyDescent="0.3">
      <c r="A151" s="15" t="s">
        <v>14</v>
      </c>
      <c r="B151" s="15"/>
      <c r="C151" s="15">
        <v>2624</v>
      </c>
      <c r="D151" s="15"/>
      <c r="E151" s="15"/>
      <c r="F151" s="15"/>
      <c r="G151" s="18">
        <v>2645</v>
      </c>
    </row>
    <row r="152" spans="1:7" x14ac:dyDescent="0.3">
      <c r="A152" s="15" t="s">
        <v>15</v>
      </c>
      <c r="B152" s="15"/>
      <c r="C152" s="19">
        <v>2636</v>
      </c>
      <c r="D152" s="15"/>
      <c r="E152" s="15"/>
      <c r="F152" s="15"/>
      <c r="G152" s="19">
        <v>2635</v>
      </c>
    </row>
    <row r="153" spans="1:7" x14ac:dyDescent="0.3">
      <c r="A153" s="15" t="s">
        <v>16</v>
      </c>
      <c r="B153" s="15"/>
      <c r="C153" s="15">
        <v>2626</v>
      </c>
      <c r="D153" s="15"/>
      <c r="E153" s="15"/>
      <c r="F153" s="15"/>
      <c r="G153" s="19">
        <v>2632</v>
      </c>
    </row>
    <row r="155" spans="1:7" x14ac:dyDescent="0.3">
      <c r="A155" s="15" t="s">
        <v>8</v>
      </c>
      <c r="B155" s="15"/>
      <c r="C155" s="15">
        <v>2630.8</v>
      </c>
      <c r="D155" s="15"/>
      <c r="E155" s="15"/>
      <c r="F155" s="15"/>
      <c r="G155" s="15">
        <v>2636</v>
      </c>
    </row>
    <row r="156" spans="1:7" x14ac:dyDescent="0.3">
      <c r="A156" s="15" t="s">
        <v>9</v>
      </c>
      <c r="B156" s="15"/>
      <c r="C156" s="11">
        <v>12</v>
      </c>
      <c r="D156" s="15"/>
      <c r="E156" s="15"/>
      <c r="F156" s="15"/>
      <c r="G156" s="11">
        <v>13</v>
      </c>
    </row>
    <row r="157" spans="1:7" x14ac:dyDescent="0.3">
      <c r="A157" s="15" t="s">
        <v>43</v>
      </c>
      <c r="B157" s="15"/>
      <c r="C157" s="15">
        <v>14.25</v>
      </c>
      <c r="D157" s="15"/>
      <c r="E157" s="15"/>
      <c r="F157" s="15"/>
      <c r="G157" s="15">
        <v>13.87</v>
      </c>
    </row>
    <row r="158" spans="1:7" x14ac:dyDescent="0.3">
      <c r="A158" s="15" t="s">
        <v>422</v>
      </c>
      <c r="B158" s="15"/>
      <c r="C158" s="15">
        <v>8.25</v>
      </c>
      <c r="D158" s="15"/>
      <c r="E158" s="15"/>
      <c r="F158" s="15"/>
      <c r="G158" s="15">
        <v>9.3699999999999992</v>
      </c>
    </row>
    <row r="159" spans="1:7" x14ac:dyDescent="0.3">
      <c r="C159" s="23" t="s">
        <v>238</v>
      </c>
      <c r="G159" s="23" t="s">
        <v>239</v>
      </c>
    </row>
    <row r="161" spans="1:7" x14ac:dyDescent="0.3">
      <c r="A161" s="15" t="s">
        <v>213</v>
      </c>
      <c r="B161" s="15"/>
      <c r="C161" s="15"/>
      <c r="D161" s="15"/>
      <c r="E161" s="15"/>
      <c r="F161" s="15"/>
      <c r="G161" s="15"/>
    </row>
    <row r="162" spans="1:7" x14ac:dyDescent="0.3">
      <c r="A162" s="15" t="s">
        <v>74</v>
      </c>
      <c r="B162" s="15"/>
      <c r="C162" s="15"/>
      <c r="D162" s="15"/>
      <c r="E162" s="15"/>
      <c r="F162" s="15"/>
      <c r="G162" s="15"/>
    </row>
    <row r="164" spans="1:7" x14ac:dyDescent="0.3">
      <c r="A164" s="15" t="s">
        <v>12</v>
      </c>
      <c r="B164" s="15"/>
      <c r="C164" s="20">
        <v>2627</v>
      </c>
      <c r="D164" s="15"/>
      <c r="E164" s="15"/>
      <c r="F164" s="15"/>
      <c r="G164" s="15">
        <v>2635</v>
      </c>
    </row>
    <row r="165" spans="1:7" x14ac:dyDescent="0.3">
      <c r="A165" s="15" t="s">
        <v>13</v>
      </c>
      <c r="B165" s="15"/>
      <c r="C165" s="15">
        <v>2625</v>
      </c>
      <c r="D165" s="15"/>
      <c r="E165" s="15"/>
      <c r="F165" s="15"/>
      <c r="G165" s="19">
        <v>2637</v>
      </c>
    </row>
    <row r="166" spans="1:7" x14ac:dyDescent="0.3">
      <c r="A166" s="15" t="s">
        <v>14</v>
      </c>
      <c r="B166" s="15"/>
      <c r="C166" s="15">
        <v>2628</v>
      </c>
      <c r="D166" s="15"/>
      <c r="E166" s="15"/>
      <c r="F166" s="15"/>
      <c r="G166" s="19">
        <v>2629</v>
      </c>
    </row>
    <row r="167" spans="1:7" x14ac:dyDescent="0.3">
      <c r="A167" s="15" t="s">
        <v>15</v>
      </c>
      <c r="B167" s="15"/>
      <c r="C167" s="18">
        <v>2616</v>
      </c>
      <c r="D167" s="15"/>
      <c r="E167" s="15"/>
      <c r="F167" s="15"/>
      <c r="G167" s="19">
        <v>2635</v>
      </c>
    </row>
    <row r="168" spans="1:7" x14ac:dyDescent="0.3">
      <c r="A168" s="15" t="s">
        <v>16</v>
      </c>
      <c r="B168" s="15"/>
      <c r="C168" s="15">
        <v>2636</v>
      </c>
      <c r="D168" s="15"/>
      <c r="E168" s="15"/>
      <c r="F168" s="15"/>
      <c r="G168" s="19">
        <v>2625</v>
      </c>
    </row>
    <row r="170" spans="1:7" x14ac:dyDescent="0.3">
      <c r="A170" s="15" t="s">
        <v>8</v>
      </c>
      <c r="B170" s="15"/>
      <c r="C170" s="15">
        <v>2626.4</v>
      </c>
      <c r="D170" s="15"/>
      <c r="E170" s="15"/>
      <c r="F170" s="15"/>
      <c r="G170" s="15">
        <v>2632.2</v>
      </c>
    </row>
    <row r="171" spans="1:7" x14ac:dyDescent="0.3">
      <c r="A171" s="15" t="s">
        <v>9</v>
      </c>
      <c r="B171" s="15"/>
      <c r="C171" s="11">
        <v>20</v>
      </c>
      <c r="D171" s="15"/>
      <c r="E171" s="15"/>
      <c r="F171" s="15"/>
      <c r="G171" s="11">
        <v>12</v>
      </c>
    </row>
    <row r="172" spans="1:7" x14ac:dyDescent="0.3">
      <c r="A172" s="15" t="s">
        <v>85</v>
      </c>
      <c r="B172" s="15"/>
      <c r="C172" s="15">
        <v>7</v>
      </c>
      <c r="D172" s="15"/>
      <c r="E172" s="15"/>
      <c r="F172" s="15"/>
      <c r="G172" s="15">
        <v>11.125</v>
      </c>
    </row>
    <row r="173" spans="1:7" x14ac:dyDescent="0.3">
      <c r="A173" s="15" t="s">
        <v>423</v>
      </c>
      <c r="B173" s="15"/>
      <c r="C173" s="15">
        <v>1.75</v>
      </c>
      <c r="D173" s="15"/>
      <c r="E173" s="15"/>
      <c r="F173" s="15"/>
      <c r="G173" s="15">
        <v>2.9369999999999998</v>
      </c>
    </row>
    <row r="174" spans="1:7" x14ac:dyDescent="0.3">
      <c r="C174" s="23" t="s">
        <v>240</v>
      </c>
      <c r="G174" s="23" t="s">
        <v>241</v>
      </c>
    </row>
    <row r="176" spans="1:7" x14ac:dyDescent="0.3">
      <c r="A176" s="15" t="s">
        <v>214</v>
      </c>
      <c r="B176" s="15"/>
      <c r="C176" s="15"/>
      <c r="D176" s="15"/>
      <c r="E176" s="15"/>
      <c r="F176" s="15"/>
      <c r="G176" s="15"/>
    </row>
    <row r="177" spans="1:7" x14ac:dyDescent="0.3">
      <c r="A177" s="15" t="s">
        <v>74</v>
      </c>
      <c r="B177" s="15"/>
      <c r="C177" s="15"/>
      <c r="D177" s="15"/>
      <c r="E177" s="15"/>
      <c r="F177" s="15"/>
      <c r="G177" s="15"/>
    </row>
    <row r="179" spans="1:7" x14ac:dyDescent="0.3">
      <c r="A179" s="15" t="s">
        <v>12</v>
      </c>
      <c r="B179" s="15"/>
      <c r="C179" s="20">
        <v>2616</v>
      </c>
      <c r="D179" s="15"/>
      <c r="E179" s="15"/>
      <c r="F179" s="15"/>
      <c r="G179" s="15">
        <v>2635</v>
      </c>
    </row>
    <row r="180" spans="1:7" x14ac:dyDescent="0.3">
      <c r="A180" s="15" t="s">
        <v>13</v>
      </c>
      <c r="B180" s="15"/>
      <c r="C180" s="18">
        <v>2636</v>
      </c>
      <c r="D180" s="15"/>
      <c r="E180" s="15"/>
      <c r="F180" s="15"/>
      <c r="G180" s="18">
        <v>2605</v>
      </c>
    </row>
    <row r="181" spans="1:7" x14ac:dyDescent="0.3">
      <c r="A181" s="15" t="s">
        <v>14</v>
      </c>
      <c r="B181" s="15"/>
      <c r="C181" s="15">
        <v>2616</v>
      </c>
      <c r="D181" s="15"/>
      <c r="E181" s="15"/>
      <c r="F181" s="15"/>
      <c r="G181" s="19">
        <v>2626</v>
      </c>
    </row>
    <row r="182" spans="1:7" x14ac:dyDescent="0.3">
      <c r="A182" s="15" t="s">
        <v>15</v>
      </c>
      <c r="B182" s="15"/>
      <c r="C182" s="19">
        <v>2610</v>
      </c>
      <c r="D182" s="15"/>
      <c r="E182" s="15"/>
      <c r="F182" s="15"/>
      <c r="G182" s="19">
        <v>2627</v>
      </c>
    </row>
    <row r="183" spans="1:7" x14ac:dyDescent="0.3">
      <c r="A183" s="15" t="s">
        <v>16</v>
      </c>
      <c r="B183" s="15"/>
      <c r="C183" s="15">
        <v>2617</v>
      </c>
      <c r="D183" s="15"/>
      <c r="E183" s="15"/>
      <c r="F183" s="15"/>
      <c r="G183" s="19">
        <v>2627</v>
      </c>
    </row>
    <row r="185" spans="1:7" x14ac:dyDescent="0.3">
      <c r="A185" s="15" t="s">
        <v>8</v>
      </c>
      <c r="B185" s="15"/>
      <c r="C185" s="15">
        <v>2619</v>
      </c>
      <c r="D185" s="15"/>
      <c r="E185" s="15"/>
      <c r="F185" s="15"/>
      <c r="G185" s="15">
        <v>2624</v>
      </c>
    </row>
    <row r="186" spans="1:7" x14ac:dyDescent="0.3">
      <c r="A186" s="15" t="s">
        <v>9</v>
      </c>
      <c r="B186" s="15"/>
      <c r="C186" s="11">
        <v>26</v>
      </c>
      <c r="D186" s="15"/>
      <c r="E186" s="15"/>
      <c r="F186" s="15"/>
      <c r="G186" s="11">
        <v>30</v>
      </c>
    </row>
    <row r="187" spans="1:7" x14ac:dyDescent="0.3">
      <c r="A187" s="15" t="s">
        <v>85</v>
      </c>
      <c r="B187" s="15"/>
      <c r="C187" s="15">
        <v>5.125</v>
      </c>
      <c r="D187" s="15"/>
      <c r="E187" s="15"/>
      <c r="F187" s="15"/>
      <c r="G187" s="15">
        <v>3.5</v>
      </c>
    </row>
    <row r="188" spans="1:7" x14ac:dyDescent="0.3">
      <c r="A188" s="15" t="s">
        <v>423</v>
      </c>
      <c r="B188" s="15"/>
      <c r="C188" s="15">
        <v>3.4369999999999998</v>
      </c>
      <c r="D188" s="15"/>
      <c r="E188" s="15"/>
      <c r="F188" s="15"/>
      <c r="G188" s="15">
        <v>4.5</v>
      </c>
    </row>
    <row r="189" spans="1:7" x14ac:dyDescent="0.3">
      <c r="C189" s="23" t="s">
        <v>242</v>
      </c>
      <c r="G189" s="23" t="s">
        <v>243</v>
      </c>
    </row>
    <row r="191" spans="1:7" x14ac:dyDescent="0.3">
      <c r="A191" s="38" t="s">
        <v>215</v>
      </c>
      <c r="B191" s="38"/>
      <c r="C191" s="63" t="s">
        <v>424</v>
      </c>
      <c r="D191" s="64"/>
      <c r="E191" s="64"/>
      <c r="F191" s="64"/>
      <c r="G191" s="64"/>
    </row>
    <row r="192" spans="1:7" x14ac:dyDescent="0.3">
      <c r="A192" s="38" t="s">
        <v>84</v>
      </c>
      <c r="B192" s="38"/>
      <c r="C192" s="38"/>
      <c r="D192" s="38"/>
      <c r="E192" s="38"/>
      <c r="F192" s="38"/>
      <c r="G192" s="38"/>
    </row>
    <row r="193" spans="1:7" x14ac:dyDescent="0.3">
      <c r="A193" s="38"/>
      <c r="B193" s="38"/>
      <c r="C193" s="38"/>
      <c r="D193" s="38"/>
      <c r="E193" s="38"/>
      <c r="F193" s="38"/>
      <c r="G193" s="38"/>
    </row>
    <row r="194" spans="1:7" x14ac:dyDescent="0.3">
      <c r="A194" s="38" t="s">
        <v>12</v>
      </c>
      <c r="B194" s="38"/>
      <c r="C194" s="40">
        <v>2607</v>
      </c>
      <c r="D194" s="38"/>
      <c r="E194" s="38"/>
      <c r="F194" s="38"/>
      <c r="G194" s="38" t="s">
        <v>216</v>
      </c>
    </row>
    <row r="195" spans="1:7" x14ac:dyDescent="0.3">
      <c r="A195" s="38" t="s">
        <v>13</v>
      </c>
      <c r="B195" s="38"/>
      <c r="C195" s="38">
        <v>2604</v>
      </c>
      <c r="D195" s="38"/>
      <c r="E195" s="38"/>
      <c r="F195" s="38"/>
      <c r="G195" s="40">
        <v>2611</v>
      </c>
    </row>
    <row r="196" spans="1:7" x14ac:dyDescent="0.3">
      <c r="A196" s="38" t="s">
        <v>14</v>
      </c>
      <c r="B196" s="38"/>
      <c r="C196" s="38">
        <v>2604</v>
      </c>
      <c r="D196" s="38"/>
      <c r="E196" s="38"/>
      <c r="F196" s="38"/>
      <c r="G196" s="40">
        <v>2625</v>
      </c>
    </row>
    <row r="197" spans="1:7" x14ac:dyDescent="0.3">
      <c r="A197" s="38" t="s">
        <v>15</v>
      </c>
      <c r="B197" s="38"/>
      <c r="C197" s="39">
        <v>2597</v>
      </c>
      <c r="D197" s="38"/>
      <c r="E197" s="38"/>
      <c r="F197" s="38"/>
      <c r="G197" s="40">
        <v>2624</v>
      </c>
    </row>
    <row r="198" spans="1:7" x14ac:dyDescent="0.3">
      <c r="A198" s="38" t="s">
        <v>16</v>
      </c>
      <c r="B198" s="38"/>
      <c r="C198" s="38">
        <v>2595</v>
      </c>
      <c r="D198" s="38"/>
      <c r="E198" s="38"/>
      <c r="F198" s="38"/>
      <c r="G198" s="40">
        <v>2624</v>
      </c>
    </row>
    <row r="199" spans="1:7" x14ac:dyDescent="0.3">
      <c r="A199" s="38"/>
      <c r="B199" s="38"/>
      <c r="C199" s="38"/>
      <c r="D199" s="38"/>
      <c r="E199" s="38"/>
      <c r="F199" s="38"/>
      <c r="G199" s="38"/>
    </row>
    <row r="200" spans="1:7" x14ac:dyDescent="0.3">
      <c r="A200" s="38" t="s">
        <v>8</v>
      </c>
      <c r="B200" s="38"/>
      <c r="C200" s="38">
        <v>2601.4</v>
      </c>
      <c r="D200" s="38"/>
      <c r="E200" s="38"/>
      <c r="F200" s="38"/>
      <c r="G200" s="38">
        <v>2621</v>
      </c>
    </row>
    <row r="201" spans="1:7" x14ac:dyDescent="0.3">
      <c r="A201" s="38" t="s">
        <v>9</v>
      </c>
      <c r="B201" s="38"/>
      <c r="C201" s="38">
        <v>12</v>
      </c>
      <c r="D201" s="38"/>
      <c r="E201" s="38"/>
      <c r="F201" s="38"/>
      <c r="G201" s="38">
        <v>14</v>
      </c>
    </row>
    <row r="202" spans="1:7" x14ac:dyDescent="0.3">
      <c r="A202" s="38" t="s">
        <v>85</v>
      </c>
      <c r="B202" s="38"/>
      <c r="C202" s="38">
        <v>2.87</v>
      </c>
      <c r="D202" s="38"/>
      <c r="E202" s="38"/>
      <c r="F202" s="38"/>
      <c r="G202" s="38">
        <v>4</v>
      </c>
    </row>
    <row r="203" spans="1:7" x14ac:dyDescent="0.3">
      <c r="A203" s="38" t="s">
        <v>423</v>
      </c>
      <c r="B203" s="38"/>
      <c r="C203" s="38">
        <v>2.125</v>
      </c>
      <c r="D203" s="38"/>
      <c r="E203" s="38"/>
      <c r="F203" s="38"/>
      <c r="G203" s="38">
        <v>2.5</v>
      </c>
    </row>
    <row r="204" spans="1:7" x14ac:dyDescent="0.3">
      <c r="A204" s="38"/>
      <c r="B204" s="38"/>
      <c r="C204" s="38" t="s">
        <v>244</v>
      </c>
      <c r="D204" s="38"/>
      <c r="E204" s="38"/>
      <c r="F204" s="38"/>
      <c r="G204" s="38" t="s">
        <v>245</v>
      </c>
    </row>
    <row r="206" spans="1:7" x14ac:dyDescent="0.3">
      <c r="A206" s="38" t="s">
        <v>217</v>
      </c>
      <c r="B206" s="38"/>
      <c r="C206" s="63" t="s">
        <v>424</v>
      </c>
      <c r="D206" s="64"/>
      <c r="E206" s="64"/>
      <c r="F206" s="64"/>
      <c r="G206" s="64"/>
    </row>
    <row r="207" spans="1:7" x14ac:dyDescent="0.3">
      <c r="A207" s="38" t="s">
        <v>84</v>
      </c>
      <c r="B207" s="38"/>
      <c r="C207" s="38"/>
      <c r="D207" s="38"/>
      <c r="E207" s="38"/>
      <c r="F207" s="38"/>
      <c r="G207" s="38"/>
    </row>
    <row r="208" spans="1:7" x14ac:dyDescent="0.3">
      <c r="A208" s="38"/>
      <c r="B208" s="38"/>
      <c r="C208" s="38"/>
      <c r="D208" s="38"/>
      <c r="E208" s="38"/>
      <c r="F208" s="38"/>
      <c r="G208" s="38"/>
    </row>
    <row r="209" spans="1:7" x14ac:dyDescent="0.3">
      <c r="A209" s="38" t="s">
        <v>12</v>
      </c>
      <c r="B209" s="38"/>
      <c r="C209" s="40">
        <v>2611</v>
      </c>
      <c r="D209" s="38"/>
      <c r="E209" s="38"/>
      <c r="F209" s="38"/>
      <c r="G209" s="38">
        <v>2605</v>
      </c>
    </row>
    <row r="210" spans="1:7" x14ac:dyDescent="0.3">
      <c r="A210" s="38" t="s">
        <v>13</v>
      </c>
      <c r="B210" s="38"/>
      <c r="C210" s="38">
        <v>2605</v>
      </c>
      <c r="D210" s="38"/>
      <c r="E210" s="38"/>
      <c r="F210" s="38"/>
      <c r="G210" s="40">
        <v>2609</v>
      </c>
    </row>
    <row r="211" spans="1:7" x14ac:dyDescent="0.3">
      <c r="A211" s="38" t="s">
        <v>14</v>
      </c>
      <c r="B211" s="38"/>
      <c r="C211" s="38">
        <v>2606</v>
      </c>
      <c r="D211" s="38"/>
      <c r="E211" s="38"/>
      <c r="F211" s="38"/>
      <c r="G211" s="40" t="s">
        <v>216</v>
      </c>
    </row>
    <row r="212" spans="1:7" x14ac:dyDescent="0.3">
      <c r="A212" s="38" t="s">
        <v>15</v>
      </c>
      <c r="B212" s="38"/>
      <c r="C212" s="39">
        <v>2585</v>
      </c>
      <c r="D212" s="38"/>
      <c r="E212" s="38"/>
      <c r="F212" s="38"/>
      <c r="G212" s="40">
        <v>2618</v>
      </c>
    </row>
    <row r="213" spans="1:7" x14ac:dyDescent="0.3">
      <c r="A213" s="38" t="s">
        <v>16</v>
      </c>
      <c r="B213" s="38"/>
      <c r="C213" s="38">
        <v>2597</v>
      </c>
      <c r="D213" s="38"/>
      <c r="E213" s="38"/>
      <c r="F213" s="38"/>
      <c r="G213" s="40">
        <v>2606</v>
      </c>
    </row>
    <row r="214" spans="1:7" x14ac:dyDescent="0.3">
      <c r="A214" s="38"/>
      <c r="B214" s="38"/>
      <c r="C214" s="38"/>
      <c r="D214" s="38"/>
      <c r="E214" s="38"/>
      <c r="F214" s="38"/>
      <c r="G214" s="38"/>
    </row>
    <row r="215" spans="1:7" x14ac:dyDescent="0.3">
      <c r="A215" s="38" t="s">
        <v>8</v>
      </c>
      <c r="B215" s="38"/>
      <c r="C215" s="38">
        <v>2600.8000000000002</v>
      </c>
      <c r="D215" s="38"/>
      <c r="E215" s="38"/>
      <c r="F215" s="38"/>
      <c r="G215" s="38">
        <v>2609.5</v>
      </c>
    </row>
    <row r="216" spans="1:7" x14ac:dyDescent="0.3">
      <c r="A216" s="38" t="s">
        <v>9</v>
      </c>
      <c r="B216" s="38"/>
      <c r="C216" s="38">
        <v>26</v>
      </c>
      <c r="D216" s="38"/>
      <c r="E216" s="38"/>
      <c r="F216" s="38"/>
      <c r="G216" s="38">
        <v>13</v>
      </c>
    </row>
    <row r="217" spans="1:7" x14ac:dyDescent="0.3">
      <c r="A217" s="38" t="s">
        <v>85</v>
      </c>
      <c r="B217" s="38"/>
      <c r="C217" s="38">
        <v>2.1869999999999998</v>
      </c>
      <c r="D217" s="38"/>
      <c r="E217" s="38"/>
      <c r="F217" s="38"/>
      <c r="G217" s="38">
        <v>3</v>
      </c>
    </row>
    <row r="218" spans="1:7" x14ac:dyDescent="0.3">
      <c r="A218" s="38" t="s">
        <v>423</v>
      </c>
      <c r="B218" s="38"/>
      <c r="C218" s="38">
        <v>4.375</v>
      </c>
      <c r="D218" s="38"/>
      <c r="E218" s="38"/>
      <c r="F218" s="38"/>
      <c r="G218" s="38">
        <v>4.25</v>
      </c>
    </row>
    <row r="221" spans="1:7" x14ac:dyDescent="0.3">
      <c r="A221" s="15" t="s">
        <v>218</v>
      </c>
      <c r="B221" s="15"/>
      <c r="C221" s="15"/>
      <c r="D221" s="15"/>
      <c r="E221" s="15"/>
      <c r="F221" s="15"/>
      <c r="G221" s="15"/>
    </row>
    <row r="222" spans="1:7" x14ac:dyDescent="0.3">
      <c r="A222" s="15" t="s">
        <v>86</v>
      </c>
      <c r="B222" s="15"/>
      <c r="C222" s="15"/>
      <c r="D222" s="15"/>
      <c r="E222" s="15"/>
      <c r="F222" s="15"/>
      <c r="G222" s="15"/>
    </row>
    <row r="224" spans="1:7" x14ac:dyDescent="0.3">
      <c r="A224" s="15" t="s">
        <v>12</v>
      </c>
      <c r="B224" s="15"/>
      <c r="C224" s="18">
        <v>2604</v>
      </c>
      <c r="D224" s="15"/>
      <c r="E224" s="15"/>
      <c r="F224" s="15"/>
      <c r="G224" s="20">
        <v>2614</v>
      </c>
    </row>
    <row r="225" spans="1:7" x14ac:dyDescent="0.3">
      <c r="A225" s="15" t="s">
        <v>13</v>
      </c>
      <c r="B225" s="15"/>
      <c r="C225" s="19">
        <v>2614</v>
      </c>
      <c r="D225" s="15"/>
      <c r="E225" s="15"/>
      <c r="F225" s="15"/>
      <c r="G225" s="15">
        <v>2622</v>
      </c>
    </row>
    <row r="226" spans="1:7" x14ac:dyDescent="0.3">
      <c r="A226" s="15" t="s">
        <v>14</v>
      </c>
      <c r="B226" s="15"/>
      <c r="C226" s="19">
        <v>2615</v>
      </c>
      <c r="D226" s="15"/>
      <c r="E226" s="15"/>
      <c r="F226" s="15"/>
      <c r="G226" s="15">
        <v>2605</v>
      </c>
    </row>
    <row r="227" spans="1:7" x14ac:dyDescent="0.3">
      <c r="A227" s="15" t="s">
        <v>15</v>
      </c>
      <c r="B227" s="15"/>
      <c r="C227" s="19">
        <v>2616</v>
      </c>
      <c r="D227" s="15"/>
      <c r="E227" s="15"/>
      <c r="F227" s="15"/>
      <c r="G227" s="19">
        <v>2626</v>
      </c>
    </row>
    <row r="228" spans="1:7" x14ac:dyDescent="0.3">
      <c r="A228" s="15" t="s">
        <v>16</v>
      </c>
      <c r="B228" s="15"/>
      <c r="C228" s="19">
        <v>2613</v>
      </c>
      <c r="D228" s="15"/>
      <c r="E228" s="15"/>
      <c r="F228" s="15"/>
      <c r="G228" s="15">
        <v>2609</v>
      </c>
    </row>
    <row r="230" spans="1:7" x14ac:dyDescent="0.3">
      <c r="A230" s="15" t="s">
        <v>8</v>
      </c>
      <c r="B230" s="15"/>
      <c r="C230" s="15">
        <v>2612.4</v>
      </c>
      <c r="D230" s="15"/>
      <c r="E230" s="15"/>
      <c r="F230" s="15"/>
      <c r="G230" s="15">
        <v>2615.1999999999998</v>
      </c>
    </row>
    <row r="231" spans="1:7" x14ac:dyDescent="0.3">
      <c r="A231" s="15" t="s">
        <v>9</v>
      </c>
      <c r="B231" s="15"/>
      <c r="C231" s="11">
        <v>12</v>
      </c>
      <c r="D231" s="15"/>
      <c r="E231" s="15"/>
      <c r="F231" s="15"/>
      <c r="G231" s="11">
        <v>21</v>
      </c>
    </row>
    <row r="232" spans="1:7" x14ac:dyDescent="0.3">
      <c r="A232" s="15" t="s">
        <v>85</v>
      </c>
      <c r="B232" s="15"/>
      <c r="C232" s="15">
        <v>3</v>
      </c>
      <c r="D232" s="15"/>
      <c r="E232" s="15"/>
      <c r="F232" s="15"/>
      <c r="G232" s="15">
        <v>6</v>
      </c>
    </row>
    <row r="233" spans="1:7" x14ac:dyDescent="0.3">
      <c r="A233" s="15" t="s">
        <v>423</v>
      </c>
      <c r="B233" s="15"/>
      <c r="C233" s="15">
        <v>2.75</v>
      </c>
      <c r="D233" s="15"/>
      <c r="E233" s="15"/>
      <c r="F233" s="15"/>
      <c r="G233" s="15">
        <v>5.5</v>
      </c>
    </row>
    <row r="234" spans="1:7" x14ac:dyDescent="0.3">
      <c r="C234" s="23" t="s">
        <v>156</v>
      </c>
      <c r="G234" s="23" t="s">
        <v>246</v>
      </c>
    </row>
    <row r="236" spans="1:7" x14ac:dyDescent="0.3">
      <c r="A236" s="15" t="s">
        <v>219</v>
      </c>
      <c r="B236" s="15"/>
      <c r="C236" s="15"/>
      <c r="D236" s="15"/>
      <c r="E236" s="15"/>
      <c r="F236" s="15"/>
      <c r="G236" s="15"/>
    </row>
    <row r="237" spans="1:7" x14ac:dyDescent="0.3">
      <c r="A237" s="15" t="s">
        <v>86</v>
      </c>
      <c r="B237" s="15"/>
      <c r="C237" s="15"/>
      <c r="D237" s="15"/>
      <c r="E237" s="15"/>
      <c r="F237" s="15"/>
      <c r="G237" s="15"/>
    </row>
    <row r="239" spans="1:7" x14ac:dyDescent="0.3">
      <c r="A239" s="15" t="s">
        <v>12</v>
      </c>
      <c r="B239" s="15"/>
      <c r="C239" s="15">
        <v>2614</v>
      </c>
      <c r="D239" s="15"/>
      <c r="E239" s="15"/>
      <c r="F239" s="15"/>
      <c r="G239" s="20">
        <v>2604</v>
      </c>
    </row>
    <row r="240" spans="1:7" x14ac:dyDescent="0.3">
      <c r="A240" s="15" t="s">
        <v>13</v>
      </c>
      <c r="B240" s="15"/>
      <c r="C240" s="18">
        <v>2625</v>
      </c>
      <c r="D240" s="15"/>
      <c r="E240" s="15"/>
      <c r="F240" s="15"/>
      <c r="G240" s="18">
        <v>2625</v>
      </c>
    </row>
    <row r="241" spans="1:7" x14ac:dyDescent="0.3">
      <c r="A241" s="15" t="s">
        <v>14</v>
      </c>
      <c r="B241" s="15"/>
      <c r="C241" s="19">
        <v>2614</v>
      </c>
      <c r="D241" s="15"/>
      <c r="E241" s="15"/>
      <c r="F241" s="15"/>
      <c r="G241" s="15">
        <v>2608</v>
      </c>
    </row>
    <row r="242" spans="1:7" x14ac:dyDescent="0.3">
      <c r="A242" s="15" t="s">
        <v>15</v>
      </c>
      <c r="B242" s="15"/>
      <c r="C242" s="19">
        <v>2611</v>
      </c>
      <c r="D242" s="15"/>
      <c r="E242" s="15"/>
      <c r="F242" s="15"/>
      <c r="G242" s="19">
        <v>2595</v>
      </c>
    </row>
    <row r="243" spans="1:7" x14ac:dyDescent="0.3">
      <c r="A243" s="15" t="s">
        <v>16</v>
      </c>
      <c r="B243" s="15"/>
      <c r="C243" s="19">
        <v>2620</v>
      </c>
      <c r="D243" s="15"/>
      <c r="E243" s="15"/>
      <c r="F243" s="15"/>
      <c r="G243" s="15">
        <v>2608</v>
      </c>
    </row>
    <row r="245" spans="1:7" x14ac:dyDescent="0.3">
      <c r="A245" s="15" t="s">
        <v>8</v>
      </c>
      <c r="B245" s="15"/>
      <c r="C245" s="15">
        <v>2616.8000000000002</v>
      </c>
      <c r="D245" s="15"/>
      <c r="E245" s="15"/>
      <c r="F245" s="15"/>
      <c r="G245" s="15">
        <v>2608</v>
      </c>
    </row>
    <row r="246" spans="1:7" x14ac:dyDescent="0.3">
      <c r="A246" s="15" t="s">
        <v>9</v>
      </c>
      <c r="B246" s="15"/>
      <c r="C246" s="11">
        <v>11</v>
      </c>
      <c r="D246" s="15"/>
      <c r="E246" s="15"/>
      <c r="F246" s="15"/>
      <c r="G246" s="11">
        <v>30</v>
      </c>
    </row>
    <row r="247" spans="1:7" x14ac:dyDescent="0.3">
      <c r="A247" s="15" t="s">
        <v>85</v>
      </c>
      <c r="B247" s="15"/>
      <c r="C247" s="15">
        <v>2.875</v>
      </c>
      <c r="D247" s="15"/>
      <c r="E247" s="15"/>
      <c r="F247" s="15"/>
      <c r="G247" s="15">
        <v>2.875</v>
      </c>
    </row>
    <row r="248" spans="1:7" x14ac:dyDescent="0.3">
      <c r="A248" s="15" t="s">
        <v>423</v>
      </c>
      <c r="B248" s="15"/>
      <c r="C248" s="15">
        <v>3.5619999999999998</v>
      </c>
      <c r="D248" s="15"/>
      <c r="E248" s="15"/>
      <c r="F248" s="15"/>
      <c r="G248" s="15">
        <v>5.1870000000000003</v>
      </c>
    </row>
    <row r="249" spans="1:7" x14ac:dyDescent="0.3">
      <c r="C249" s="23" t="s">
        <v>247</v>
      </c>
      <c r="G249" s="23" t="s">
        <v>248</v>
      </c>
    </row>
    <row r="251" spans="1:7" x14ac:dyDescent="0.3">
      <c r="A251" s="15" t="s">
        <v>220</v>
      </c>
      <c r="B251" s="15"/>
      <c r="C251" s="15"/>
      <c r="D251" s="15"/>
      <c r="E251" s="15"/>
      <c r="F251" s="15"/>
      <c r="G251" s="15"/>
    </row>
    <row r="252" spans="1:7" x14ac:dyDescent="0.3">
      <c r="A252" s="15" t="s">
        <v>89</v>
      </c>
      <c r="B252" s="15"/>
      <c r="C252" s="15"/>
      <c r="D252" s="15"/>
      <c r="E252" s="15"/>
      <c r="F252" s="15"/>
      <c r="G252" s="15"/>
    </row>
    <row r="254" spans="1:7" x14ac:dyDescent="0.3">
      <c r="A254" s="15" t="s">
        <v>12</v>
      </c>
      <c r="B254" s="15"/>
      <c r="C254" s="19">
        <v>2597</v>
      </c>
      <c r="D254" s="15"/>
      <c r="E254" s="15"/>
      <c r="F254" s="15"/>
      <c r="G254" s="20">
        <v>2595</v>
      </c>
    </row>
    <row r="255" spans="1:7" x14ac:dyDescent="0.3">
      <c r="A255" s="15" t="s">
        <v>13</v>
      </c>
      <c r="B255" s="15"/>
      <c r="C255" s="19">
        <v>2604</v>
      </c>
      <c r="D255" s="15"/>
      <c r="E255" s="15"/>
      <c r="F255" s="15"/>
      <c r="G255" s="19">
        <v>2605</v>
      </c>
    </row>
    <row r="256" spans="1:7" x14ac:dyDescent="0.3">
      <c r="A256" s="15" t="s">
        <v>14</v>
      </c>
      <c r="B256" s="15"/>
      <c r="C256" s="19">
        <v>2600</v>
      </c>
      <c r="D256" s="15"/>
      <c r="E256" s="15"/>
      <c r="F256" s="15"/>
      <c r="G256" s="15">
        <v>2587</v>
      </c>
    </row>
    <row r="257" spans="1:7" x14ac:dyDescent="0.3">
      <c r="A257" s="15" t="s">
        <v>15</v>
      </c>
      <c r="B257" s="15"/>
      <c r="C257" s="19">
        <v>2595</v>
      </c>
      <c r="D257" s="15"/>
      <c r="E257" s="15"/>
      <c r="F257" s="15"/>
      <c r="G257" s="19">
        <v>2596</v>
      </c>
    </row>
    <row r="258" spans="1:7" x14ac:dyDescent="0.3">
      <c r="A258" s="15" t="s">
        <v>16</v>
      </c>
      <c r="B258" s="15"/>
      <c r="C258" s="19">
        <v>2595</v>
      </c>
      <c r="D258" s="15"/>
      <c r="E258" s="15"/>
      <c r="F258" s="15"/>
      <c r="G258" s="15">
        <v>2608</v>
      </c>
    </row>
    <row r="260" spans="1:7" x14ac:dyDescent="0.3">
      <c r="A260" s="15" t="s">
        <v>8</v>
      </c>
      <c r="B260" s="15"/>
      <c r="C260" s="15">
        <v>2598.1999999999998</v>
      </c>
      <c r="D260" s="15"/>
      <c r="E260" s="15"/>
      <c r="F260" s="15"/>
      <c r="G260" s="15">
        <v>2598.1999999999998</v>
      </c>
    </row>
    <row r="261" spans="1:7" x14ac:dyDescent="0.3">
      <c r="A261" s="15" t="s">
        <v>9</v>
      </c>
      <c r="B261" s="15"/>
      <c r="C261" s="11">
        <v>9</v>
      </c>
      <c r="D261" s="15"/>
      <c r="E261" s="15"/>
      <c r="F261" s="15"/>
      <c r="G261" s="11">
        <v>21</v>
      </c>
    </row>
    <row r="262" spans="1:7" x14ac:dyDescent="0.3">
      <c r="A262" s="15" t="s">
        <v>85</v>
      </c>
      <c r="B262" s="15"/>
      <c r="C262" s="15">
        <v>1.625</v>
      </c>
      <c r="D262" s="15"/>
      <c r="E262" s="15"/>
      <c r="F262" s="15"/>
      <c r="G262" s="15">
        <v>5.25</v>
      </c>
    </row>
    <row r="263" spans="1:7" x14ac:dyDescent="0.3">
      <c r="A263" s="15" t="s">
        <v>423</v>
      </c>
      <c r="B263" s="15"/>
      <c r="C263" s="15">
        <v>2.6059999999999999</v>
      </c>
      <c r="D263" s="15"/>
      <c r="E263" s="15"/>
      <c r="F263" s="15"/>
      <c r="G263" s="15">
        <v>2.375</v>
      </c>
    </row>
    <row r="264" spans="1:7" x14ac:dyDescent="0.3">
      <c r="C264" s="23" t="s">
        <v>249</v>
      </c>
      <c r="G264" s="23" t="s">
        <v>250</v>
      </c>
    </row>
    <row r="266" spans="1:7" x14ac:dyDescent="0.3">
      <c r="A266" s="15" t="s">
        <v>221</v>
      </c>
      <c r="B266" s="15"/>
      <c r="C266" s="15"/>
      <c r="D266" s="15"/>
      <c r="E266" s="15"/>
      <c r="F266" s="15"/>
      <c r="G266" s="15"/>
    </row>
    <row r="267" spans="1:7" x14ac:dyDescent="0.3">
      <c r="A267" s="15" t="s">
        <v>89</v>
      </c>
      <c r="B267" s="15"/>
      <c r="C267" s="15"/>
      <c r="D267" s="15"/>
      <c r="E267" s="15"/>
      <c r="F267" s="15"/>
      <c r="G267" s="15"/>
    </row>
    <row r="269" spans="1:7" x14ac:dyDescent="0.3">
      <c r="A269" s="15" t="s">
        <v>12</v>
      </c>
      <c r="B269" s="15"/>
      <c r="C269" s="19">
        <v>2604</v>
      </c>
      <c r="D269" s="15"/>
      <c r="E269" s="15"/>
      <c r="F269" s="15"/>
      <c r="G269" s="20">
        <v>2605</v>
      </c>
    </row>
    <row r="270" spans="1:7" x14ac:dyDescent="0.3">
      <c r="A270" s="15" t="s">
        <v>13</v>
      </c>
      <c r="B270" s="15"/>
      <c r="C270" s="19">
        <v>2598</v>
      </c>
      <c r="D270" s="15"/>
      <c r="E270" s="15"/>
      <c r="F270" s="15"/>
      <c r="G270" s="19">
        <v>2594</v>
      </c>
    </row>
    <row r="271" spans="1:7" x14ac:dyDescent="0.3">
      <c r="A271" s="15" t="s">
        <v>14</v>
      </c>
      <c r="B271" s="15"/>
      <c r="C271" s="19">
        <v>2598</v>
      </c>
      <c r="D271" s="15"/>
      <c r="E271" s="15"/>
      <c r="F271" s="15"/>
      <c r="G271" s="15">
        <v>2598</v>
      </c>
    </row>
    <row r="272" spans="1:7" x14ac:dyDescent="0.3">
      <c r="A272" s="15" t="s">
        <v>15</v>
      </c>
      <c r="B272" s="15"/>
      <c r="C272" s="19">
        <v>2598</v>
      </c>
      <c r="D272" s="15"/>
      <c r="E272" s="15"/>
      <c r="F272" s="15"/>
      <c r="G272" s="19">
        <v>2604</v>
      </c>
    </row>
    <row r="273" spans="1:7" x14ac:dyDescent="0.3">
      <c r="A273" s="15" t="s">
        <v>16</v>
      </c>
      <c r="B273" s="15"/>
      <c r="C273" s="19">
        <v>2587</v>
      </c>
      <c r="D273" s="15"/>
      <c r="E273" s="15"/>
      <c r="F273" s="15"/>
      <c r="G273" s="15">
        <v>2585</v>
      </c>
    </row>
    <row r="275" spans="1:7" x14ac:dyDescent="0.3">
      <c r="A275" s="15" t="s">
        <v>8</v>
      </c>
      <c r="B275" s="15"/>
      <c r="C275" s="15">
        <v>2597</v>
      </c>
      <c r="D275" s="15"/>
      <c r="E275" s="15"/>
      <c r="F275" s="15"/>
      <c r="G275" s="15">
        <v>2597.1999999999998</v>
      </c>
    </row>
    <row r="276" spans="1:7" x14ac:dyDescent="0.3">
      <c r="A276" s="15" t="s">
        <v>9</v>
      </c>
      <c r="B276" s="15"/>
      <c r="C276" s="11">
        <v>17</v>
      </c>
      <c r="D276" s="15"/>
      <c r="E276" s="15"/>
      <c r="F276" s="15"/>
      <c r="G276" s="11">
        <v>20</v>
      </c>
    </row>
    <row r="277" spans="1:7" x14ac:dyDescent="0.3">
      <c r="A277" s="15" t="s">
        <v>85</v>
      </c>
      <c r="B277" s="15"/>
      <c r="C277" s="15">
        <v>2.8119999999999998</v>
      </c>
      <c r="D277" s="15"/>
      <c r="E277" s="15"/>
      <c r="F277" s="15"/>
      <c r="G277" s="15">
        <v>2.625</v>
      </c>
    </row>
    <row r="278" spans="1:7" x14ac:dyDescent="0.3">
      <c r="A278" s="15" t="s">
        <v>423</v>
      </c>
      <c r="B278" s="15"/>
      <c r="C278" s="15">
        <v>3.173</v>
      </c>
      <c r="D278" s="15"/>
      <c r="E278" s="15"/>
      <c r="F278" s="15"/>
      <c r="G278" s="15">
        <v>3.375</v>
      </c>
    </row>
    <row r="279" spans="1:7" x14ac:dyDescent="0.3">
      <c r="C279" s="23" t="s">
        <v>251</v>
      </c>
      <c r="G279" s="23" t="s">
        <v>252</v>
      </c>
    </row>
    <row r="281" spans="1:7" x14ac:dyDescent="0.3">
      <c r="A281" s="15" t="s">
        <v>222</v>
      </c>
      <c r="B281" s="15"/>
      <c r="C281" s="15"/>
      <c r="D281" s="15"/>
      <c r="E281" s="15"/>
      <c r="F281" s="15"/>
      <c r="G281" s="15"/>
    </row>
    <row r="282" spans="1:7" x14ac:dyDescent="0.3">
      <c r="A282" s="15" t="s">
        <v>92</v>
      </c>
      <c r="B282" s="15"/>
      <c r="C282" s="15"/>
      <c r="D282" s="15"/>
      <c r="E282" s="15"/>
      <c r="F282" s="15"/>
      <c r="G282" s="15"/>
    </row>
    <row r="284" spans="1:7" x14ac:dyDescent="0.3">
      <c r="A284" s="15" t="s">
        <v>12</v>
      </c>
      <c r="B284" s="15"/>
      <c r="C284" s="19">
        <v>2605</v>
      </c>
      <c r="D284" s="15"/>
      <c r="E284" s="15"/>
      <c r="F284" s="15"/>
      <c r="G284" s="20">
        <v>2583</v>
      </c>
    </row>
    <row r="285" spans="1:7" x14ac:dyDescent="0.3">
      <c r="A285" s="15" t="s">
        <v>13</v>
      </c>
      <c r="B285" s="15"/>
      <c r="C285" s="19">
        <v>2605</v>
      </c>
      <c r="D285" s="15"/>
      <c r="E285" s="15"/>
      <c r="F285" s="15"/>
      <c r="G285" s="19">
        <v>2608</v>
      </c>
    </row>
    <row r="286" spans="1:7" x14ac:dyDescent="0.3">
      <c r="A286" s="15" t="s">
        <v>14</v>
      </c>
      <c r="B286" s="15"/>
      <c r="C286" s="19">
        <v>2603</v>
      </c>
      <c r="D286" s="15"/>
      <c r="E286" s="15"/>
      <c r="F286" s="15"/>
      <c r="G286" s="15">
        <v>2586</v>
      </c>
    </row>
    <row r="287" spans="1:7" x14ac:dyDescent="0.3">
      <c r="A287" s="15" t="s">
        <v>15</v>
      </c>
      <c r="B287" s="15"/>
      <c r="C287" s="19">
        <v>2593</v>
      </c>
      <c r="D287" s="15"/>
      <c r="E287" s="15"/>
      <c r="F287" s="15"/>
      <c r="G287" s="19">
        <v>2607</v>
      </c>
    </row>
    <row r="288" spans="1:7" x14ac:dyDescent="0.3">
      <c r="A288" s="15" t="s">
        <v>16</v>
      </c>
      <c r="B288" s="15"/>
      <c r="C288" s="19">
        <v>2595</v>
      </c>
      <c r="D288" s="15"/>
      <c r="E288" s="15"/>
      <c r="F288" s="15"/>
      <c r="G288" s="15">
        <v>2606</v>
      </c>
    </row>
    <row r="290" spans="1:7" x14ac:dyDescent="0.3">
      <c r="A290" s="15" t="s">
        <v>8</v>
      </c>
      <c r="B290" s="15"/>
      <c r="C290" s="15">
        <v>2600.1999999999998</v>
      </c>
      <c r="D290" s="15"/>
      <c r="E290" s="15"/>
      <c r="F290" s="15"/>
      <c r="G290" s="15">
        <v>2598</v>
      </c>
    </row>
    <row r="291" spans="1:7" x14ac:dyDescent="0.3">
      <c r="A291" s="15" t="s">
        <v>9</v>
      </c>
      <c r="B291" s="15"/>
      <c r="C291" s="11">
        <v>12</v>
      </c>
      <c r="D291" s="15"/>
      <c r="E291" s="15"/>
      <c r="F291" s="15"/>
      <c r="G291" s="11">
        <v>25</v>
      </c>
    </row>
    <row r="292" spans="1:7" x14ac:dyDescent="0.3">
      <c r="A292" s="15" t="s">
        <v>85</v>
      </c>
      <c r="B292" s="15"/>
      <c r="C292" s="15">
        <v>9</v>
      </c>
      <c r="D292" s="15"/>
      <c r="E292" s="15"/>
      <c r="F292" s="15"/>
      <c r="G292" s="15">
        <v>7.25</v>
      </c>
    </row>
    <row r="293" spans="1:7" x14ac:dyDescent="0.3">
      <c r="A293" s="15" t="s">
        <v>423</v>
      </c>
      <c r="B293" s="15"/>
      <c r="C293" s="15">
        <v>2</v>
      </c>
      <c r="D293" s="15"/>
      <c r="E293" s="15"/>
      <c r="F293" s="15"/>
      <c r="G293" s="15">
        <v>5.37</v>
      </c>
    </row>
    <row r="294" spans="1:7" x14ac:dyDescent="0.3">
      <c r="C294" s="23" t="s">
        <v>253</v>
      </c>
      <c r="G294" s="23" t="s">
        <v>254</v>
      </c>
    </row>
    <row r="296" spans="1:7" x14ac:dyDescent="0.3">
      <c r="A296" s="15" t="s">
        <v>223</v>
      </c>
      <c r="B296" s="15"/>
      <c r="C296" s="15"/>
      <c r="D296" s="15"/>
      <c r="E296" s="15"/>
      <c r="F296" s="15"/>
      <c r="G296" s="15"/>
    </row>
    <row r="297" spans="1:7" x14ac:dyDescent="0.3">
      <c r="A297" s="15" t="s">
        <v>92</v>
      </c>
      <c r="B297" s="15"/>
      <c r="C297" s="15"/>
      <c r="D297" s="15"/>
      <c r="E297" s="15"/>
      <c r="F297" s="15"/>
      <c r="G297" s="15"/>
    </row>
    <row r="299" spans="1:7" x14ac:dyDescent="0.3">
      <c r="A299" s="15" t="s">
        <v>12</v>
      </c>
      <c r="B299" s="15"/>
      <c r="C299" s="20">
        <v>2596</v>
      </c>
      <c r="D299" s="15"/>
      <c r="E299" s="15"/>
      <c r="F299" s="15"/>
      <c r="G299" s="19">
        <v>2607</v>
      </c>
    </row>
    <row r="300" spans="1:7" x14ac:dyDescent="0.3">
      <c r="A300" s="15" t="s">
        <v>13</v>
      </c>
      <c r="B300" s="15"/>
      <c r="C300" s="19">
        <v>2606</v>
      </c>
      <c r="D300" s="15"/>
      <c r="E300" s="15"/>
      <c r="F300" s="15"/>
      <c r="G300" s="19">
        <v>2614</v>
      </c>
    </row>
    <row r="301" spans="1:7" x14ac:dyDescent="0.3">
      <c r="A301" s="15" t="s">
        <v>14</v>
      </c>
      <c r="B301" s="15"/>
      <c r="C301" s="15">
        <v>2594</v>
      </c>
      <c r="D301" s="15"/>
      <c r="E301" s="15"/>
      <c r="F301" s="15"/>
      <c r="G301" s="18">
        <v>2598</v>
      </c>
    </row>
    <row r="302" spans="1:7" x14ac:dyDescent="0.3">
      <c r="A302" s="15" t="s">
        <v>15</v>
      </c>
      <c r="B302" s="15"/>
      <c r="C302" s="19">
        <v>2596</v>
      </c>
      <c r="D302" s="15"/>
      <c r="E302" s="15"/>
      <c r="F302" s="15"/>
      <c r="G302" s="18">
        <v>2588</v>
      </c>
    </row>
    <row r="303" spans="1:7" x14ac:dyDescent="0.3">
      <c r="A303" s="15" t="s">
        <v>16</v>
      </c>
      <c r="B303" s="15"/>
      <c r="C303" s="15">
        <v>2595</v>
      </c>
      <c r="D303" s="15"/>
      <c r="E303" s="15"/>
      <c r="F303" s="15"/>
      <c r="G303" s="19">
        <v>2604</v>
      </c>
    </row>
    <row r="305" spans="1:7" x14ac:dyDescent="0.3">
      <c r="A305" s="15" t="s">
        <v>8</v>
      </c>
      <c r="B305" s="15"/>
      <c r="C305" s="15">
        <v>2597.4</v>
      </c>
      <c r="D305" s="15"/>
      <c r="E305" s="15"/>
      <c r="F305" s="15"/>
      <c r="G305" s="15">
        <v>2602.1999999999998</v>
      </c>
    </row>
    <row r="306" spans="1:7" x14ac:dyDescent="0.3">
      <c r="A306" s="15" t="s">
        <v>9</v>
      </c>
      <c r="B306" s="15"/>
      <c r="C306" s="11">
        <v>12</v>
      </c>
      <c r="D306" s="15"/>
      <c r="E306" s="15"/>
      <c r="F306" s="15"/>
      <c r="G306" s="11">
        <v>26</v>
      </c>
    </row>
    <row r="307" spans="1:7" x14ac:dyDescent="0.3">
      <c r="A307" s="15" t="s">
        <v>85</v>
      </c>
      <c r="B307" s="15"/>
      <c r="C307" s="15">
        <v>6.5</v>
      </c>
      <c r="D307" s="15"/>
      <c r="E307" s="15"/>
      <c r="F307" s="15"/>
      <c r="G307" s="15">
        <v>9.25</v>
      </c>
    </row>
    <row r="308" spans="1:7" x14ac:dyDescent="0.3">
      <c r="A308" s="15" t="s">
        <v>423</v>
      </c>
      <c r="B308" s="15"/>
      <c r="C308" s="15">
        <v>4.5</v>
      </c>
      <c r="D308" s="15"/>
      <c r="E308" s="15"/>
      <c r="F308" s="15"/>
      <c r="G308" s="15">
        <v>5.5</v>
      </c>
    </row>
    <row r="309" spans="1:7" x14ac:dyDescent="0.3">
      <c r="C309" s="23" t="s">
        <v>243</v>
      </c>
      <c r="G309" s="23" t="s">
        <v>246</v>
      </c>
    </row>
    <row r="311" spans="1:7" x14ac:dyDescent="0.3">
      <c r="A311" s="15" t="s">
        <v>224</v>
      </c>
      <c r="B311" s="15"/>
      <c r="C311" s="15"/>
      <c r="D311" s="15"/>
      <c r="E311" s="15"/>
      <c r="F311" s="15"/>
      <c r="G311" s="15"/>
    </row>
    <row r="312" spans="1:7" x14ac:dyDescent="0.3">
      <c r="A312" s="15" t="s">
        <v>94</v>
      </c>
      <c r="B312" s="15"/>
      <c r="C312" s="15"/>
      <c r="D312" s="15"/>
      <c r="E312" s="15"/>
      <c r="F312" s="15"/>
      <c r="G312" s="15"/>
    </row>
    <row r="314" spans="1:7" x14ac:dyDescent="0.3">
      <c r="A314" s="15" t="s">
        <v>12</v>
      </c>
      <c r="B314" s="15"/>
      <c r="C314" s="20">
        <v>2627</v>
      </c>
      <c r="D314" s="15"/>
      <c r="E314" s="15"/>
      <c r="F314" s="15"/>
      <c r="G314" s="19">
        <v>2597</v>
      </c>
    </row>
    <row r="315" spans="1:7" x14ac:dyDescent="0.3">
      <c r="A315" s="15" t="s">
        <v>13</v>
      </c>
      <c r="B315" s="15"/>
      <c r="C315" s="19">
        <v>2626</v>
      </c>
      <c r="D315" s="15"/>
      <c r="E315" s="15"/>
      <c r="F315" s="15"/>
      <c r="G315" s="19">
        <v>2625</v>
      </c>
    </row>
    <row r="316" spans="1:7" x14ac:dyDescent="0.3">
      <c r="A316" s="15" t="s">
        <v>14</v>
      </c>
      <c r="B316" s="15"/>
      <c r="C316" s="15">
        <v>2626</v>
      </c>
      <c r="D316" s="15"/>
      <c r="E316" s="15"/>
      <c r="F316" s="15"/>
      <c r="G316" s="19">
        <v>2614</v>
      </c>
    </row>
    <row r="317" spans="1:7" x14ac:dyDescent="0.3">
      <c r="A317" s="15" t="s">
        <v>15</v>
      </c>
      <c r="B317" s="15"/>
      <c r="C317" s="19">
        <v>2607</v>
      </c>
      <c r="D317" s="15"/>
      <c r="E317" s="15"/>
      <c r="F317" s="15"/>
      <c r="G317" s="19">
        <v>2617</v>
      </c>
    </row>
    <row r="318" spans="1:7" x14ac:dyDescent="0.3">
      <c r="A318" s="15" t="s">
        <v>16</v>
      </c>
      <c r="B318" s="15"/>
      <c r="C318" s="15">
        <v>2625</v>
      </c>
      <c r="D318" s="15"/>
      <c r="E318" s="15"/>
      <c r="F318" s="15"/>
      <c r="G318" s="19">
        <v>2624</v>
      </c>
    </row>
    <row r="320" spans="1:7" x14ac:dyDescent="0.3">
      <c r="A320" s="15" t="s">
        <v>8</v>
      </c>
      <c r="B320" s="15"/>
      <c r="C320" s="15">
        <v>2622.2</v>
      </c>
      <c r="D320" s="15"/>
      <c r="E320" s="15"/>
      <c r="F320" s="15"/>
      <c r="G320" s="15">
        <v>2615.4</v>
      </c>
    </row>
    <row r="321" spans="1:7" x14ac:dyDescent="0.3">
      <c r="A321" s="15" t="s">
        <v>9</v>
      </c>
      <c r="B321" s="15"/>
      <c r="C321" s="11">
        <v>20</v>
      </c>
      <c r="D321" s="15"/>
      <c r="E321" s="15"/>
      <c r="F321" s="15"/>
      <c r="G321" s="11">
        <v>28</v>
      </c>
    </row>
    <row r="322" spans="1:7" x14ac:dyDescent="0.3">
      <c r="A322" s="15" t="s">
        <v>90</v>
      </c>
      <c r="B322" s="15"/>
      <c r="C322" s="15">
        <v>0.39300000000000002</v>
      </c>
      <c r="D322" s="15"/>
      <c r="E322" s="15"/>
      <c r="F322" s="15"/>
      <c r="G322" s="15">
        <v>0.54800000000000004</v>
      </c>
    </row>
    <row r="323" spans="1:7" x14ac:dyDescent="0.3">
      <c r="A323" s="15" t="s">
        <v>367</v>
      </c>
      <c r="B323" s="15"/>
      <c r="C323" s="15">
        <v>0.36099999999999999</v>
      </c>
      <c r="D323" s="15"/>
      <c r="E323" s="15"/>
      <c r="F323" s="15"/>
      <c r="G323" s="15">
        <v>0.61099999999999999</v>
      </c>
    </row>
    <row r="324" spans="1:7" x14ac:dyDescent="0.3">
      <c r="C324" s="23">
        <v>0.36199999999999999</v>
      </c>
      <c r="G324" s="23">
        <v>0.61099999999999999</v>
      </c>
    </row>
    <row r="325" spans="1:7" x14ac:dyDescent="0.3">
      <c r="A325" s="15" t="s">
        <v>225</v>
      </c>
      <c r="B325" s="15"/>
      <c r="C325" s="15"/>
      <c r="D325" s="15"/>
      <c r="E325" s="15"/>
      <c r="F325" s="15"/>
      <c r="G325" s="15"/>
    </row>
    <row r="328" spans="1:7" x14ac:dyDescent="0.3">
      <c r="A328" s="15" t="s">
        <v>226</v>
      </c>
      <c r="B328" s="15"/>
      <c r="C328" s="15"/>
      <c r="D328" s="15"/>
      <c r="E328" s="15"/>
      <c r="F328" s="15"/>
      <c r="G328" s="15"/>
    </row>
    <row r="329" spans="1:7" x14ac:dyDescent="0.3">
      <c r="A329" s="15" t="s">
        <v>94</v>
      </c>
      <c r="B329" s="15"/>
      <c r="C329" s="15"/>
      <c r="D329" s="15"/>
      <c r="E329" s="15"/>
      <c r="F329" s="15"/>
      <c r="G329" s="15"/>
    </row>
    <row r="331" spans="1:7" x14ac:dyDescent="0.3">
      <c r="A331" s="15" t="s">
        <v>12</v>
      </c>
      <c r="B331" s="15"/>
      <c r="C331" s="20">
        <v>2625</v>
      </c>
      <c r="D331" s="15"/>
      <c r="E331" s="15"/>
      <c r="F331" s="15"/>
      <c r="G331" s="19">
        <v>2618</v>
      </c>
    </row>
    <row r="332" spans="1:7" x14ac:dyDescent="0.3">
      <c r="A332" s="15" t="s">
        <v>13</v>
      </c>
      <c r="B332" s="15"/>
      <c r="C332" s="19">
        <v>2625</v>
      </c>
      <c r="D332" s="15"/>
      <c r="E332" s="15"/>
      <c r="F332" s="15"/>
      <c r="G332" s="19">
        <v>2616</v>
      </c>
    </row>
    <row r="333" spans="1:7" x14ac:dyDescent="0.3">
      <c r="A333" s="15" t="s">
        <v>14</v>
      </c>
      <c r="B333" s="15"/>
      <c r="C333" s="15">
        <v>2614</v>
      </c>
      <c r="D333" s="15"/>
      <c r="E333" s="15"/>
      <c r="F333" s="15"/>
      <c r="G333" s="18">
        <v>2637</v>
      </c>
    </row>
    <row r="334" spans="1:7" x14ac:dyDescent="0.3">
      <c r="A334" s="15" t="s">
        <v>15</v>
      </c>
      <c r="B334" s="15"/>
      <c r="C334" s="19">
        <v>2617</v>
      </c>
      <c r="D334" s="15"/>
      <c r="E334" s="15"/>
      <c r="F334" s="15"/>
      <c r="G334" s="19">
        <v>2618</v>
      </c>
    </row>
    <row r="335" spans="1:7" x14ac:dyDescent="0.3">
      <c r="A335" s="15" t="s">
        <v>16</v>
      </c>
      <c r="B335" s="15"/>
      <c r="C335" s="15">
        <v>2624</v>
      </c>
      <c r="D335" s="15"/>
      <c r="E335" s="15"/>
      <c r="F335" s="15"/>
      <c r="G335" s="19">
        <v>2617</v>
      </c>
    </row>
    <row r="337" spans="1:7" x14ac:dyDescent="0.3">
      <c r="A337" s="15" t="s">
        <v>8</v>
      </c>
      <c r="B337" s="15"/>
      <c r="C337" s="15">
        <v>2621</v>
      </c>
      <c r="D337" s="15"/>
      <c r="E337" s="15"/>
      <c r="F337" s="15"/>
      <c r="G337" s="15">
        <v>2621.1999999999998</v>
      </c>
    </row>
    <row r="338" spans="1:7" x14ac:dyDescent="0.3">
      <c r="A338" s="15" t="s">
        <v>9</v>
      </c>
      <c r="B338" s="15"/>
      <c r="C338" s="11">
        <v>11</v>
      </c>
      <c r="D338" s="15"/>
      <c r="E338" s="15"/>
      <c r="F338" s="15"/>
      <c r="G338" s="11">
        <v>21</v>
      </c>
    </row>
    <row r="339" spans="1:7" x14ac:dyDescent="0.3">
      <c r="A339" s="15" t="s">
        <v>90</v>
      </c>
      <c r="B339" s="15"/>
      <c r="C339" s="15">
        <v>0.42299999999999999</v>
      </c>
      <c r="D339" s="15"/>
      <c r="E339" s="15"/>
      <c r="F339" s="15"/>
      <c r="G339" s="15">
        <v>0.23599999999999999</v>
      </c>
    </row>
    <row r="340" spans="1:7" x14ac:dyDescent="0.3">
      <c r="A340" s="15" t="s">
        <v>367</v>
      </c>
      <c r="B340" s="15"/>
      <c r="C340" s="23">
        <v>0.17299999999999999</v>
      </c>
      <c r="D340" s="15"/>
      <c r="E340" s="15"/>
      <c r="F340" s="15"/>
      <c r="G340" s="23">
        <v>0.36099999999999999</v>
      </c>
    </row>
    <row r="342" spans="1:7" x14ac:dyDescent="0.3">
      <c r="A342" s="21" t="s">
        <v>227</v>
      </c>
      <c r="B342" s="15"/>
      <c r="C342" s="15"/>
      <c r="D342" s="15"/>
      <c r="E342" s="15"/>
      <c r="F342" s="15"/>
      <c r="G342" s="15"/>
    </row>
    <row r="345" spans="1:7" x14ac:dyDescent="0.3">
      <c r="A345" s="15" t="s">
        <v>228</v>
      </c>
      <c r="B345" s="15"/>
      <c r="C345" s="15"/>
      <c r="D345" s="15"/>
      <c r="E345" s="15"/>
      <c r="F345" s="15"/>
      <c r="G345" s="15"/>
    </row>
    <row r="346" spans="1:7" x14ac:dyDescent="0.3">
      <c r="A346" s="15" t="s">
        <v>108</v>
      </c>
      <c r="B346" s="15"/>
      <c r="C346" s="15"/>
      <c r="D346" s="15"/>
      <c r="E346" s="15"/>
      <c r="F346" s="15"/>
      <c r="G346" s="15"/>
    </row>
    <row r="348" spans="1:7" x14ac:dyDescent="0.3">
      <c r="A348" s="15" t="s">
        <v>12</v>
      </c>
      <c r="B348" s="15"/>
      <c r="C348" s="20">
        <v>2617</v>
      </c>
      <c r="D348" s="15"/>
      <c r="E348" s="15"/>
      <c r="F348" s="15"/>
      <c r="G348" s="18">
        <v>2637</v>
      </c>
    </row>
    <row r="349" spans="1:7" x14ac:dyDescent="0.3">
      <c r="A349" s="15" t="s">
        <v>13</v>
      </c>
      <c r="B349" s="15"/>
      <c r="C349" s="19">
        <v>2623</v>
      </c>
      <c r="D349" s="15"/>
      <c r="E349" s="15"/>
      <c r="F349" s="15"/>
      <c r="G349" s="19">
        <v>2615</v>
      </c>
    </row>
    <row r="350" spans="1:7" x14ac:dyDescent="0.3">
      <c r="A350" s="15" t="s">
        <v>14</v>
      </c>
      <c r="B350" s="15"/>
      <c r="C350" s="15">
        <v>2623</v>
      </c>
      <c r="D350" s="15"/>
      <c r="E350" s="15"/>
      <c r="F350" s="15"/>
      <c r="G350" s="18">
        <v>2634</v>
      </c>
    </row>
    <row r="351" spans="1:7" x14ac:dyDescent="0.3">
      <c r="A351" s="15" t="s">
        <v>15</v>
      </c>
      <c r="B351" s="15"/>
      <c r="C351" s="19">
        <v>2616</v>
      </c>
      <c r="D351" s="15"/>
      <c r="E351" s="15"/>
      <c r="F351" s="15"/>
      <c r="G351" s="19">
        <v>2626</v>
      </c>
    </row>
    <row r="352" spans="1:7" x14ac:dyDescent="0.3">
      <c r="A352" s="15" t="s">
        <v>16</v>
      </c>
      <c r="B352" s="15"/>
      <c r="C352" s="15">
        <v>2606</v>
      </c>
      <c r="D352" s="15"/>
      <c r="E352" s="15"/>
      <c r="F352" s="15"/>
      <c r="G352" s="19">
        <v>2614</v>
      </c>
    </row>
    <row r="354" spans="1:7" x14ac:dyDescent="0.3">
      <c r="A354" s="15" t="s">
        <v>8</v>
      </c>
      <c r="B354" s="15"/>
      <c r="C354" s="15">
        <v>2617</v>
      </c>
      <c r="D354" s="15"/>
      <c r="E354" s="15"/>
      <c r="F354" s="15"/>
      <c r="G354" s="15">
        <v>2625.2</v>
      </c>
    </row>
    <row r="355" spans="1:7" x14ac:dyDescent="0.3">
      <c r="A355" s="15" t="s">
        <v>9</v>
      </c>
      <c r="B355" s="15"/>
      <c r="C355" s="11">
        <v>17</v>
      </c>
      <c r="D355" s="15"/>
      <c r="E355" s="15"/>
      <c r="F355" s="15"/>
      <c r="G355" s="11">
        <v>23</v>
      </c>
    </row>
    <row r="356" spans="1:7" x14ac:dyDescent="0.3">
      <c r="A356" s="15" t="s">
        <v>90</v>
      </c>
      <c r="B356" s="15"/>
      <c r="C356" s="15">
        <v>0.54800000000000004</v>
      </c>
      <c r="D356" s="15"/>
      <c r="E356" s="15"/>
      <c r="F356" s="15"/>
      <c r="G356" s="15">
        <v>0.36099999999999999</v>
      </c>
    </row>
    <row r="357" spans="1:7" x14ac:dyDescent="0.3">
      <c r="A357" s="15" t="s">
        <v>367</v>
      </c>
      <c r="B357" s="15"/>
      <c r="C357" s="23">
        <v>0.23599999999999999</v>
      </c>
      <c r="D357" s="15"/>
      <c r="E357" s="15"/>
      <c r="F357" s="15"/>
      <c r="G357" s="23">
        <v>0.29799999999999999</v>
      </c>
    </row>
    <row r="360" spans="1:7" x14ac:dyDescent="0.3">
      <c r="A360" s="15" t="s">
        <v>228</v>
      </c>
      <c r="B360" s="15"/>
      <c r="C360" s="15"/>
      <c r="D360" s="15"/>
      <c r="E360" s="15"/>
      <c r="F360" s="15"/>
      <c r="G360" s="15"/>
    </row>
    <row r="361" spans="1:7" x14ac:dyDescent="0.3">
      <c r="A361" s="15" t="s">
        <v>108</v>
      </c>
      <c r="B361" s="15"/>
      <c r="C361" s="15"/>
      <c r="D361" s="15"/>
      <c r="E361" s="15"/>
      <c r="F361" s="15"/>
      <c r="G361" s="15"/>
    </row>
    <row r="363" spans="1:7" x14ac:dyDescent="0.3">
      <c r="A363" s="15" t="s">
        <v>12</v>
      </c>
      <c r="B363" s="15"/>
      <c r="C363" s="20">
        <v>2621</v>
      </c>
      <c r="D363" s="15"/>
      <c r="E363" s="15"/>
      <c r="F363" s="15"/>
      <c r="G363" s="19">
        <v>2605</v>
      </c>
    </row>
    <row r="364" spans="1:7" x14ac:dyDescent="0.3">
      <c r="A364" s="15" t="s">
        <v>13</v>
      </c>
      <c r="B364" s="15"/>
      <c r="C364" s="19">
        <v>2632</v>
      </c>
      <c r="D364" s="15"/>
      <c r="E364" s="15"/>
      <c r="F364" s="15"/>
      <c r="G364" s="18">
        <v>2641</v>
      </c>
    </row>
    <row r="365" spans="1:7" x14ac:dyDescent="0.3">
      <c r="A365" s="15" t="s">
        <v>14</v>
      </c>
      <c r="B365" s="15"/>
      <c r="C365" s="15">
        <v>2628</v>
      </c>
      <c r="D365" s="15"/>
      <c r="E365" s="15"/>
      <c r="F365" s="15"/>
      <c r="G365" s="18">
        <v>2641</v>
      </c>
    </row>
    <row r="366" spans="1:7" x14ac:dyDescent="0.3">
      <c r="A366" s="15" t="s">
        <v>15</v>
      </c>
      <c r="B366" s="15"/>
      <c r="C366" s="19">
        <v>2626</v>
      </c>
      <c r="D366" s="15"/>
      <c r="E366" s="15"/>
      <c r="F366" s="15"/>
      <c r="G366" s="19">
        <v>2622</v>
      </c>
    </row>
    <row r="367" spans="1:7" x14ac:dyDescent="0.3">
      <c r="A367" s="15" t="s">
        <v>16</v>
      </c>
      <c r="B367" s="15"/>
      <c r="C367" s="15">
        <v>2621</v>
      </c>
      <c r="D367" s="15"/>
      <c r="E367" s="15"/>
      <c r="F367" s="15"/>
      <c r="G367" s="19">
        <v>2608</v>
      </c>
    </row>
    <row r="369" spans="1:11" x14ac:dyDescent="0.3">
      <c r="A369" s="15" t="s">
        <v>8</v>
      </c>
      <c r="B369" s="15"/>
      <c r="C369" s="15">
        <v>2625.6</v>
      </c>
      <c r="D369" s="15"/>
      <c r="E369" s="15"/>
      <c r="F369" s="15"/>
      <c r="G369" s="15">
        <v>2623.4</v>
      </c>
    </row>
    <row r="370" spans="1:11" x14ac:dyDescent="0.3">
      <c r="A370" s="15" t="s">
        <v>9</v>
      </c>
      <c r="B370" s="15"/>
      <c r="C370" s="11">
        <v>11</v>
      </c>
      <c r="D370" s="15"/>
      <c r="E370" s="15"/>
      <c r="F370" s="15"/>
      <c r="G370" s="11">
        <v>36</v>
      </c>
    </row>
    <row r="371" spans="1:11" x14ac:dyDescent="0.3">
      <c r="A371" s="15" t="s">
        <v>90</v>
      </c>
      <c r="B371" s="15"/>
      <c r="C371" s="15">
        <v>0.58399999999999996</v>
      </c>
      <c r="D371" s="15"/>
      <c r="E371" s="15"/>
      <c r="F371" s="15"/>
      <c r="G371" s="15">
        <v>0.17299999999999999</v>
      </c>
    </row>
    <row r="372" spans="1:11" x14ac:dyDescent="0.3">
      <c r="A372" s="15" t="s">
        <v>367</v>
      </c>
      <c r="B372" s="15"/>
      <c r="C372" s="23">
        <v>0.23499999999999999</v>
      </c>
      <c r="D372" s="15"/>
      <c r="E372" s="15"/>
      <c r="F372" s="15"/>
      <c r="G372" s="23">
        <v>0.29799999999999999</v>
      </c>
    </row>
    <row r="374" spans="1:11" x14ac:dyDescent="0.3">
      <c r="A374" s="18" t="s">
        <v>95</v>
      </c>
      <c r="B374" s="15"/>
      <c r="C374" s="15"/>
      <c r="D374" s="15"/>
      <c r="E374" s="15"/>
      <c r="F374" s="15"/>
      <c r="G374" s="15"/>
    </row>
    <row r="376" spans="1:11" x14ac:dyDescent="0.3">
      <c r="A376" s="57" t="s">
        <v>255</v>
      </c>
      <c r="B376" s="57"/>
      <c r="C376" s="57"/>
      <c r="D376" s="57"/>
      <c r="F376" s="57" t="s">
        <v>256</v>
      </c>
      <c r="G376" s="57"/>
      <c r="H376" s="57"/>
      <c r="I376" s="57"/>
      <c r="J376" s="57"/>
    </row>
    <row r="379" spans="1:11" x14ac:dyDescent="0.3">
      <c r="A379" s="51" t="s">
        <v>229</v>
      </c>
      <c r="B379" s="51"/>
      <c r="C379" s="51"/>
      <c r="D379" s="51"/>
      <c r="G379" s="51" t="s">
        <v>230</v>
      </c>
      <c r="H379" s="51"/>
      <c r="I379" s="51"/>
      <c r="J379" s="51"/>
      <c r="K379" s="51"/>
    </row>
  </sheetData>
  <sheetProtection algorithmName="SHA-512" hashValue="vrvVywBcycEaYz8x+hsebLxeqKTPujNMJTZqqL0L79ywcRVH6TSHK2+iekHanSWTeGJBx4Q7sZ0YyT7GeEYCIw==" saltValue="FhuzRwtex2y83/Xshp7zCQ==" spinCount="100000" sheet="1" objects="1" scenarios="1"/>
  <mergeCells count="26">
    <mergeCell ref="B11:F11"/>
    <mergeCell ref="B12:F12"/>
    <mergeCell ref="B18:F18"/>
    <mergeCell ref="B13:F13"/>
    <mergeCell ref="B14:F14"/>
    <mergeCell ref="B6:F6"/>
    <mergeCell ref="B7:F7"/>
    <mergeCell ref="B8:F8"/>
    <mergeCell ref="B9:F9"/>
    <mergeCell ref="B10:F10"/>
    <mergeCell ref="L86:M86"/>
    <mergeCell ref="L65:M65"/>
    <mergeCell ref="A1:J1"/>
    <mergeCell ref="A379:D379"/>
    <mergeCell ref="G379:K379"/>
    <mergeCell ref="B15:F15"/>
    <mergeCell ref="B16:F16"/>
    <mergeCell ref="B17:F17"/>
    <mergeCell ref="C41:G41"/>
    <mergeCell ref="C102:G102"/>
    <mergeCell ref="C191:G191"/>
    <mergeCell ref="C206:G206"/>
    <mergeCell ref="A376:D376"/>
    <mergeCell ref="F376:J376"/>
    <mergeCell ref="B4:F4"/>
    <mergeCell ref="B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7"/>
  <sheetViews>
    <sheetView workbookViewId="0">
      <selection activeCell="M238" sqref="M238"/>
    </sheetView>
  </sheetViews>
  <sheetFormatPr defaultRowHeight="14.4" x14ac:dyDescent="0.3"/>
  <sheetData>
    <row r="1" spans="1:10" ht="23.4" x14ac:dyDescent="0.45">
      <c r="A1" s="53" t="s">
        <v>433</v>
      </c>
      <c r="B1" s="54"/>
      <c r="C1" s="54"/>
      <c r="D1" s="54"/>
      <c r="E1" s="54"/>
      <c r="F1" s="54"/>
      <c r="G1" s="54"/>
      <c r="H1" s="54"/>
      <c r="I1" s="54"/>
      <c r="J1" s="54"/>
    </row>
    <row r="3" spans="1:10" x14ac:dyDescent="0.3">
      <c r="A3" s="1" t="s">
        <v>4</v>
      </c>
    </row>
    <row r="4" spans="1:10" x14ac:dyDescent="0.3">
      <c r="A4" t="s">
        <v>23</v>
      </c>
    </row>
    <row r="6" spans="1:10" x14ac:dyDescent="0.3">
      <c r="A6" s="2" t="s">
        <v>28</v>
      </c>
    </row>
    <row r="7" spans="1:10" x14ac:dyDescent="0.3">
      <c r="A7" s="2" t="s">
        <v>29</v>
      </c>
    </row>
    <row r="8" spans="1:10" x14ac:dyDescent="0.3">
      <c r="A8" s="2" t="s">
        <v>30</v>
      </c>
    </row>
    <row r="9" spans="1:10" x14ac:dyDescent="0.3">
      <c r="A9" s="2" t="s">
        <v>31</v>
      </c>
    </row>
    <row r="10" spans="1:10" x14ac:dyDescent="0.3">
      <c r="A10" s="2" t="s">
        <v>32</v>
      </c>
    </row>
    <row r="11" spans="1:10" x14ac:dyDescent="0.3">
      <c r="A11" s="2" t="s">
        <v>33</v>
      </c>
    </row>
    <row r="12" spans="1:10" x14ac:dyDescent="0.3">
      <c r="A12" s="2" t="s">
        <v>34</v>
      </c>
    </row>
    <row r="13" spans="1:10" x14ac:dyDescent="0.3">
      <c r="A13" s="2" t="s">
        <v>35</v>
      </c>
    </row>
    <row r="14" spans="1:10" x14ac:dyDescent="0.3">
      <c r="A14" s="2" t="s">
        <v>36</v>
      </c>
    </row>
    <row r="15" spans="1:10" x14ac:dyDescent="0.3">
      <c r="A15" s="2" t="s">
        <v>37</v>
      </c>
    </row>
    <row r="16" spans="1:10" x14ac:dyDescent="0.3">
      <c r="A16" s="2" t="s">
        <v>38</v>
      </c>
    </row>
    <row r="17" spans="1:15" x14ac:dyDescent="0.3">
      <c r="A17" s="2"/>
    </row>
    <row r="18" spans="1:15" x14ac:dyDescent="0.3">
      <c r="A18" s="2" t="s">
        <v>39</v>
      </c>
    </row>
    <row r="19" spans="1:15" x14ac:dyDescent="0.3">
      <c r="A19" s="2" t="s">
        <v>40</v>
      </c>
    </row>
    <row r="23" spans="1:15" x14ac:dyDescent="0.3">
      <c r="A23" s="1" t="s">
        <v>5</v>
      </c>
      <c r="F23" s="1" t="s">
        <v>6</v>
      </c>
    </row>
    <row r="24" spans="1:15" x14ac:dyDescent="0.3">
      <c r="A24" s="1"/>
      <c r="F24" s="1"/>
      <c r="L24" t="s">
        <v>9</v>
      </c>
    </row>
    <row r="25" spans="1:15" x14ac:dyDescent="0.3">
      <c r="A25" t="s">
        <v>17</v>
      </c>
      <c r="L25" t="s">
        <v>308</v>
      </c>
      <c r="M25" s="59" t="s">
        <v>309</v>
      </c>
      <c r="N25" s="59"/>
      <c r="O25" s="59"/>
    </row>
    <row r="26" spans="1:15" x14ac:dyDescent="0.3">
      <c r="A26" t="s">
        <v>7</v>
      </c>
      <c r="L26">
        <v>8</v>
      </c>
      <c r="M26">
        <v>11</v>
      </c>
    </row>
    <row r="27" spans="1:15" x14ac:dyDescent="0.3">
      <c r="L27">
        <v>8</v>
      </c>
      <c r="M27">
        <v>12</v>
      </c>
    </row>
    <row r="28" spans="1:15" x14ac:dyDescent="0.3">
      <c r="A28" t="s">
        <v>12</v>
      </c>
      <c r="C28">
        <v>2964</v>
      </c>
      <c r="G28">
        <v>2974</v>
      </c>
      <c r="L28">
        <v>3</v>
      </c>
      <c r="M28">
        <v>7</v>
      </c>
    </row>
    <row r="29" spans="1:15" x14ac:dyDescent="0.3">
      <c r="A29" t="s">
        <v>13</v>
      </c>
      <c r="C29">
        <v>2968</v>
      </c>
      <c r="G29">
        <v>2966</v>
      </c>
      <c r="L29">
        <v>8</v>
      </c>
      <c r="M29">
        <v>7</v>
      </c>
    </row>
    <row r="30" spans="1:15" x14ac:dyDescent="0.3">
      <c r="A30" t="s">
        <v>14</v>
      </c>
      <c r="C30">
        <v>2966</v>
      </c>
      <c r="G30">
        <v>2963</v>
      </c>
      <c r="L30">
        <v>8</v>
      </c>
      <c r="M30">
        <v>5</v>
      </c>
    </row>
    <row r="31" spans="1:15" x14ac:dyDescent="0.3">
      <c r="A31" t="s">
        <v>15</v>
      </c>
      <c r="C31">
        <v>2964</v>
      </c>
      <c r="G31">
        <v>2966</v>
      </c>
      <c r="L31">
        <v>9</v>
      </c>
      <c r="M31">
        <v>9</v>
      </c>
    </row>
    <row r="32" spans="1:15" x14ac:dyDescent="0.3">
      <c r="A32" t="s">
        <v>16</v>
      </c>
      <c r="C32">
        <v>2960</v>
      </c>
      <c r="G32">
        <v>2968</v>
      </c>
      <c r="L32">
        <v>5</v>
      </c>
      <c r="M32">
        <v>4</v>
      </c>
    </row>
    <row r="33" spans="1:15" x14ac:dyDescent="0.3">
      <c r="L33">
        <v>4</v>
      </c>
      <c r="M33">
        <v>9</v>
      </c>
    </row>
    <row r="34" spans="1:15" x14ac:dyDescent="0.3">
      <c r="A34" t="s">
        <v>8</v>
      </c>
      <c r="C34">
        <f>SUM(C28:C33) /5</f>
        <v>2964.4</v>
      </c>
      <c r="G34">
        <f>SUM(G28:G33)/5</f>
        <v>2967.4</v>
      </c>
      <c r="L34">
        <v>9</v>
      </c>
      <c r="M34">
        <v>5</v>
      </c>
    </row>
    <row r="35" spans="1:15" x14ac:dyDescent="0.3">
      <c r="A35" t="s">
        <v>9</v>
      </c>
      <c r="C35" s="11">
        <v>8</v>
      </c>
      <c r="G35" s="11">
        <v>11</v>
      </c>
      <c r="L35">
        <v>5</v>
      </c>
      <c r="M35">
        <v>7</v>
      </c>
    </row>
    <row r="36" spans="1:15" x14ac:dyDescent="0.3">
      <c r="A36" t="s">
        <v>10</v>
      </c>
      <c r="C36">
        <v>8</v>
      </c>
      <c r="G36">
        <v>7.4</v>
      </c>
      <c r="L36">
        <v>8</v>
      </c>
      <c r="M36">
        <v>7</v>
      </c>
    </row>
    <row r="37" spans="1:15" x14ac:dyDescent="0.3">
      <c r="A37" t="s">
        <v>422</v>
      </c>
      <c r="C37">
        <v>4.3</v>
      </c>
      <c r="G37">
        <v>3</v>
      </c>
      <c r="L37">
        <v>5</v>
      </c>
      <c r="M37">
        <v>8</v>
      </c>
    </row>
    <row r="38" spans="1:15" x14ac:dyDescent="0.3">
      <c r="C38" s="13" t="s">
        <v>144</v>
      </c>
      <c r="G38" s="13" t="s">
        <v>145</v>
      </c>
      <c r="L38">
        <v>6</v>
      </c>
      <c r="M38">
        <v>11</v>
      </c>
    </row>
    <row r="39" spans="1:15" x14ac:dyDescent="0.3">
      <c r="L39">
        <v>6</v>
      </c>
      <c r="M39">
        <v>5</v>
      </c>
    </row>
    <row r="40" spans="1:15" x14ac:dyDescent="0.3">
      <c r="A40" t="s">
        <v>18</v>
      </c>
      <c r="L40" s="11">
        <f>AVERAGE(L26:L39)</f>
        <v>6.5714285714285712</v>
      </c>
      <c r="M40" s="11">
        <f>AVERAGE(M26:M39)</f>
        <v>7.6428571428571432</v>
      </c>
    </row>
    <row r="41" spans="1:15" x14ac:dyDescent="0.3">
      <c r="A41" t="s">
        <v>7</v>
      </c>
      <c r="L41" s="59" t="s">
        <v>421</v>
      </c>
      <c r="M41" s="59"/>
    </row>
    <row r="42" spans="1:15" x14ac:dyDescent="0.3">
      <c r="L42" t="s">
        <v>310</v>
      </c>
      <c r="M42" s="59" t="s">
        <v>311</v>
      </c>
      <c r="N42" s="59"/>
      <c r="O42" s="59"/>
    </row>
    <row r="43" spans="1:15" x14ac:dyDescent="0.3">
      <c r="A43" t="s">
        <v>12</v>
      </c>
      <c r="C43">
        <v>2968</v>
      </c>
      <c r="G43">
        <v>2972</v>
      </c>
      <c r="L43">
        <v>0.43</v>
      </c>
      <c r="M43">
        <v>0.3</v>
      </c>
    </row>
    <row r="44" spans="1:15" x14ac:dyDescent="0.3">
      <c r="A44" t="s">
        <v>13</v>
      </c>
      <c r="C44">
        <v>2968</v>
      </c>
      <c r="G44">
        <v>2971</v>
      </c>
      <c r="L44">
        <v>0.56999999999999995</v>
      </c>
      <c r="M44">
        <v>0.45</v>
      </c>
    </row>
    <row r="45" spans="1:15" x14ac:dyDescent="0.3">
      <c r="A45" t="s">
        <v>14</v>
      </c>
      <c r="C45">
        <v>2968</v>
      </c>
      <c r="G45">
        <v>2967</v>
      </c>
      <c r="L45">
        <v>0.65600000000000003</v>
      </c>
      <c r="M45">
        <v>0.35</v>
      </c>
    </row>
    <row r="46" spans="1:15" x14ac:dyDescent="0.3">
      <c r="A46" t="s">
        <v>15</v>
      </c>
      <c r="C46">
        <v>2968</v>
      </c>
      <c r="G46">
        <v>2979</v>
      </c>
      <c r="L46">
        <v>0.46800000000000003</v>
      </c>
      <c r="M46">
        <v>0.54300000000000004</v>
      </c>
    </row>
    <row r="47" spans="1:15" x14ac:dyDescent="0.3">
      <c r="A47" t="s">
        <v>16</v>
      </c>
      <c r="C47">
        <v>2960</v>
      </c>
      <c r="G47">
        <v>2971</v>
      </c>
      <c r="L47">
        <v>0.73699999999999999</v>
      </c>
      <c r="M47">
        <v>0.46200000000000002</v>
      </c>
    </row>
    <row r="48" spans="1:15" x14ac:dyDescent="0.3">
      <c r="L48">
        <v>0.45</v>
      </c>
      <c r="M48">
        <v>0.5</v>
      </c>
    </row>
    <row r="49" spans="1:13" x14ac:dyDescent="0.3">
      <c r="A49" t="s">
        <v>8</v>
      </c>
      <c r="C49">
        <f>SUM(C43:C48) /5</f>
        <v>2966.4</v>
      </c>
      <c r="G49">
        <v>2972</v>
      </c>
      <c r="L49">
        <v>0.45</v>
      </c>
      <c r="M49">
        <v>0.375</v>
      </c>
    </row>
    <row r="50" spans="1:13" x14ac:dyDescent="0.3">
      <c r="A50" t="s">
        <v>9</v>
      </c>
      <c r="C50" s="11">
        <v>8</v>
      </c>
      <c r="G50" s="11">
        <v>12</v>
      </c>
      <c r="L50">
        <v>0.25</v>
      </c>
      <c r="M50">
        <v>0.25</v>
      </c>
    </row>
    <row r="51" spans="1:13" x14ac:dyDescent="0.3">
      <c r="A51" t="s">
        <v>10</v>
      </c>
      <c r="C51">
        <v>5.7</v>
      </c>
      <c r="G51">
        <v>7.6</v>
      </c>
      <c r="L51">
        <v>0.45800000000000002</v>
      </c>
      <c r="M51">
        <v>0.23899999999999999</v>
      </c>
    </row>
    <row r="52" spans="1:13" x14ac:dyDescent="0.3">
      <c r="A52" t="s">
        <v>422</v>
      </c>
      <c r="C52">
        <v>5.7</v>
      </c>
      <c r="G52">
        <v>4.5</v>
      </c>
      <c r="L52">
        <v>0.245</v>
      </c>
      <c r="M52">
        <v>0.39700000000000002</v>
      </c>
    </row>
    <row r="53" spans="1:13" x14ac:dyDescent="0.3">
      <c r="C53" s="13" t="s">
        <v>146</v>
      </c>
      <c r="G53" s="13" t="s">
        <v>147</v>
      </c>
      <c r="L53">
        <v>0.22500000000000001</v>
      </c>
      <c r="M53">
        <v>0.115</v>
      </c>
    </row>
    <row r="54" spans="1:13" x14ac:dyDescent="0.3">
      <c r="L54">
        <v>0.252</v>
      </c>
      <c r="M54">
        <v>0.54700000000000004</v>
      </c>
    </row>
    <row r="55" spans="1:13" x14ac:dyDescent="0.3">
      <c r="A55" t="s">
        <v>19</v>
      </c>
      <c r="L55">
        <v>0.155</v>
      </c>
      <c r="M55">
        <v>0.25600000000000001</v>
      </c>
    </row>
    <row r="56" spans="1:13" x14ac:dyDescent="0.3">
      <c r="A56" t="s">
        <v>7</v>
      </c>
      <c r="L56">
        <v>0.222</v>
      </c>
      <c r="M56">
        <v>0.217</v>
      </c>
    </row>
    <row r="57" spans="1:13" x14ac:dyDescent="0.3">
      <c r="L57" s="33">
        <f>AVERAGE(L43:L56)</f>
        <v>0.3977142857142858</v>
      </c>
      <c r="M57" s="33">
        <f>AVERAGE(M43:M56)</f>
        <v>0.35721428571428576</v>
      </c>
    </row>
    <row r="58" spans="1:13" x14ac:dyDescent="0.3">
      <c r="A58" t="s">
        <v>12</v>
      </c>
      <c r="C58">
        <v>2966</v>
      </c>
      <c r="G58">
        <v>2970</v>
      </c>
    </row>
    <row r="59" spans="1:13" x14ac:dyDescent="0.3">
      <c r="A59" t="s">
        <v>13</v>
      </c>
      <c r="C59">
        <v>2963</v>
      </c>
      <c r="G59">
        <v>2973</v>
      </c>
    </row>
    <row r="60" spans="1:13" x14ac:dyDescent="0.3">
      <c r="A60" t="s">
        <v>14</v>
      </c>
      <c r="C60">
        <v>2965</v>
      </c>
      <c r="G60">
        <v>2966</v>
      </c>
    </row>
    <row r="61" spans="1:13" x14ac:dyDescent="0.3">
      <c r="A61" t="s">
        <v>15</v>
      </c>
      <c r="C61">
        <v>2964</v>
      </c>
      <c r="G61">
        <v>2969</v>
      </c>
    </row>
    <row r="62" spans="1:13" x14ac:dyDescent="0.3">
      <c r="A62" t="s">
        <v>16</v>
      </c>
      <c r="C62">
        <v>2964</v>
      </c>
      <c r="G62">
        <v>2966</v>
      </c>
    </row>
    <row r="64" spans="1:13" x14ac:dyDescent="0.3">
      <c r="A64" t="s">
        <v>8</v>
      </c>
      <c r="C64">
        <f>SUM(C58:C63) /5</f>
        <v>2964.4</v>
      </c>
      <c r="G64">
        <f>SUM(G58:G63)/5</f>
        <v>2968.8</v>
      </c>
    </row>
    <row r="65" spans="1:7" x14ac:dyDescent="0.3">
      <c r="A65" t="s">
        <v>9</v>
      </c>
      <c r="C65" s="11">
        <v>3</v>
      </c>
      <c r="G65" s="11">
        <v>7</v>
      </c>
    </row>
    <row r="66" spans="1:7" x14ac:dyDescent="0.3">
      <c r="A66" t="s">
        <v>10</v>
      </c>
      <c r="C66">
        <v>7.62</v>
      </c>
      <c r="G66">
        <v>5.25</v>
      </c>
    </row>
    <row r="67" spans="1:7" x14ac:dyDescent="0.3">
      <c r="A67" t="s">
        <v>422</v>
      </c>
      <c r="C67">
        <v>6.56</v>
      </c>
      <c r="G67">
        <v>3.5</v>
      </c>
    </row>
    <row r="68" spans="1:7" x14ac:dyDescent="0.3">
      <c r="C68" s="13" t="s">
        <v>148</v>
      </c>
      <c r="G68" s="13" t="s">
        <v>149</v>
      </c>
    </row>
    <row r="70" spans="1:7" x14ac:dyDescent="0.3">
      <c r="A70" t="s">
        <v>20</v>
      </c>
    </row>
    <row r="71" spans="1:7" x14ac:dyDescent="0.3">
      <c r="A71" t="s">
        <v>7</v>
      </c>
    </row>
    <row r="73" spans="1:7" x14ac:dyDescent="0.3">
      <c r="A73" t="s">
        <v>12</v>
      </c>
      <c r="C73">
        <v>2976</v>
      </c>
      <c r="G73">
        <v>2973</v>
      </c>
    </row>
    <row r="74" spans="1:7" x14ac:dyDescent="0.3">
      <c r="A74" t="s">
        <v>13</v>
      </c>
      <c r="C74">
        <v>2976</v>
      </c>
      <c r="G74">
        <v>2976</v>
      </c>
    </row>
    <row r="75" spans="1:7" x14ac:dyDescent="0.3">
      <c r="A75" t="s">
        <v>14</v>
      </c>
      <c r="C75">
        <v>2968</v>
      </c>
      <c r="G75">
        <v>2978</v>
      </c>
    </row>
    <row r="76" spans="1:7" x14ac:dyDescent="0.3">
      <c r="A76" t="s">
        <v>15</v>
      </c>
      <c r="C76">
        <v>2972</v>
      </c>
      <c r="G76">
        <v>2972</v>
      </c>
    </row>
    <row r="77" spans="1:7" x14ac:dyDescent="0.3">
      <c r="A77" t="s">
        <v>16</v>
      </c>
      <c r="C77">
        <v>2970</v>
      </c>
      <c r="G77">
        <v>2979</v>
      </c>
    </row>
    <row r="79" spans="1:7" x14ac:dyDescent="0.3">
      <c r="A79" t="s">
        <v>8</v>
      </c>
      <c r="C79">
        <f>SUM(C73:C78) /5</f>
        <v>2972.4</v>
      </c>
      <c r="G79">
        <f>SUM(G73:G78)/5</f>
        <v>2975.6</v>
      </c>
    </row>
    <row r="80" spans="1:7" x14ac:dyDescent="0.3">
      <c r="A80" t="s">
        <v>9</v>
      </c>
      <c r="C80" s="11">
        <v>8</v>
      </c>
      <c r="G80" s="11">
        <v>7</v>
      </c>
    </row>
    <row r="81" spans="1:7" x14ac:dyDescent="0.3">
      <c r="A81" t="s">
        <v>10</v>
      </c>
      <c r="C81">
        <v>5.12</v>
      </c>
      <c r="G81">
        <v>7.56</v>
      </c>
    </row>
    <row r="82" spans="1:7" x14ac:dyDescent="0.3">
      <c r="A82" t="s">
        <v>422</v>
      </c>
      <c r="C82">
        <v>4.68</v>
      </c>
      <c r="G82">
        <v>5.43</v>
      </c>
    </row>
    <row r="83" spans="1:7" x14ac:dyDescent="0.3">
      <c r="C83" s="13" t="s">
        <v>150</v>
      </c>
      <c r="G83" s="13" t="s">
        <v>151</v>
      </c>
    </row>
    <row r="85" spans="1:7" x14ac:dyDescent="0.3">
      <c r="A85" t="s">
        <v>45</v>
      </c>
    </row>
    <row r="86" spans="1:7" x14ac:dyDescent="0.3">
      <c r="A86" t="s">
        <v>41</v>
      </c>
    </row>
    <row r="88" spans="1:7" x14ac:dyDescent="0.3">
      <c r="A88" t="s">
        <v>12</v>
      </c>
      <c r="C88">
        <v>2971</v>
      </c>
      <c r="G88">
        <v>2967</v>
      </c>
    </row>
    <row r="89" spans="1:7" x14ac:dyDescent="0.3">
      <c r="A89" t="s">
        <v>13</v>
      </c>
      <c r="C89">
        <v>2966</v>
      </c>
      <c r="G89">
        <v>2970</v>
      </c>
    </row>
    <row r="90" spans="1:7" x14ac:dyDescent="0.3">
      <c r="A90" t="s">
        <v>14</v>
      </c>
      <c r="C90">
        <v>2963</v>
      </c>
      <c r="G90">
        <v>2970</v>
      </c>
    </row>
    <row r="91" spans="1:7" x14ac:dyDescent="0.3">
      <c r="A91" t="s">
        <v>15</v>
      </c>
      <c r="C91">
        <v>2970</v>
      </c>
      <c r="G91">
        <v>2966</v>
      </c>
    </row>
    <row r="92" spans="1:7" x14ac:dyDescent="0.3">
      <c r="A92" t="s">
        <v>16</v>
      </c>
      <c r="C92">
        <v>2969</v>
      </c>
      <c r="G92">
        <v>2971</v>
      </c>
    </row>
    <row r="94" spans="1:7" x14ac:dyDescent="0.3">
      <c r="A94" t="s">
        <v>8</v>
      </c>
      <c r="C94">
        <f>SUM(C88:C93)/5</f>
        <v>2967.8</v>
      </c>
      <c r="G94">
        <f>SUM(G88:G93)/5</f>
        <v>2968.8</v>
      </c>
    </row>
    <row r="95" spans="1:7" x14ac:dyDescent="0.3">
      <c r="A95" t="s">
        <v>9</v>
      </c>
      <c r="C95" s="11">
        <v>8</v>
      </c>
      <c r="G95" s="11">
        <v>5</v>
      </c>
    </row>
    <row r="96" spans="1:7" x14ac:dyDescent="0.3">
      <c r="A96" t="s">
        <v>43</v>
      </c>
      <c r="C96">
        <v>3.125</v>
      </c>
      <c r="G96">
        <v>5.875</v>
      </c>
    </row>
    <row r="97" spans="1:7" x14ac:dyDescent="0.3">
      <c r="A97" t="s">
        <v>422</v>
      </c>
      <c r="C97">
        <v>7.375</v>
      </c>
      <c r="G97">
        <v>4.625</v>
      </c>
    </row>
    <row r="98" spans="1:7" x14ac:dyDescent="0.3">
      <c r="C98" s="13" t="s">
        <v>152</v>
      </c>
      <c r="G98" s="13" t="s">
        <v>153</v>
      </c>
    </row>
    <row r="100" spans="1:7" x14ac:dyDescent="0.3">
      <c r="A100" t="s">
        <v>46</v>
      </c>
    </row>
    <row r="101" spans="1:7" x14ac:dyDescent="0.3">
      <c r="A101" t="s">
        <v>44</v>
      </c>
    </row>
    <row r="103" spans="1:7" x14ac:dyDescent="0.3">
      <c r="A103" t="s">
        <v>12</v>
      </c>
      <c r="C103" s="4">
        <v>2959</v>
      </c>
      <c r="G103">
        <v>2965</v>
      </c>
    </row>
    <row r="104" spans="1:7" x14ac:dyDescent="0.3">
      <c r="A104" t="s">
        <v>13</v>
      </c>
      <c r="C104">
        <v>2962</v>
      </c>
      <c r="G104" s="6">
        <v>2957</v>
      </c>
    </row>
    <row r="105" spans="1:7" x14ac:dyDescent="0.3">
      <c r="A105" t="s">
        <v>14</v>
      </c>
      <c r="C105">
        <v>2960</v>
      </c>
      <c r="G105">
        <v>2966</v>
      </c>
    </row>
    <row r="106" spans="1:7" x14ac:dyDescent="0.3">
      <c r="A106" t="s">
        <v>15</v>
      </c>
      <c r="C106" s="6">
        <v>2962</v>
      </c>
      <c r="G106" s="6">
        <v>2964</v>
      </c>
    </row>
    <row r="107" spans="1:7" x14ac:dyDescent="0.3">
      <c r="A107" t="s">
        <v>16</v>
      </c>
      <c r="C107">
        <v>2968</v>
      </c>
      <c r="G107">
        <v>2966</v>
      </c>
    </row>
    <row r="109" spans="1:7" x14ac:dyDescent="0.3">
      <c r="A109" t="s">
        <v>8</v>
      </c>
      <c r="C109">
        <f>SUM(C103:C108)/5</f>
        <v>2962.2</v>
      </c>
      <c r="G109">
        <f>SUM(G103:G108)/5</f>
        <v>2963.6</v>
      </c>
    </row>
    <row r="110" spans="1:7" x14ac:dyDescent="0.3">
      <c r="A110" t="s">
        <v>9</v>
      </c>
      <c r="C110" s="11">
        <v>9</v>
      </c>
      <c r="G110" s="11">
        <v>9</v>
      </c>
    </row>
    <row r="111" spans="1:7" x14ac:dyDescent="0.3">
      <c r="A111" t="s">
        <v>43</v>
      </c>
      <c r="C111" s="6">
        <v>3.375</v>
      </c>
      <c r="G111">
        <v>4</v>
      </c>
    </row>
    <row r="112" spans="1:7" x14ac:dyDescent="0.3">
      <c r="A112" t="s">
        <v>422</v>
      </c>
      <c r="C112">
        <v>4.5</v>
      </c>
      <c r="G112">
        <v>5</v>
      </c>
    </row>
    <row r="113" spans="1:7" x14ac:dyDescent="0.3">
      <c r="C113" s="13" t="s">
        <v>147</v>
      </c>
      <c r="G113" s="13" t="s">
        <v>154</v>
      </c>
    </row>
    <row r="115" spans="1:7" x14ac:dyDescent="0.3">
      <c r="A115" t="s">
        <v>47</v>
      </c>
    </row>
    <row r="116" spans="1:7" x14ac:dyDescent="0.3">
      <c r="A116" t="s">
        <v>74</v>
      </c>
    </row>
    <row r="118" spans="1:7" x14ac:dyDescent="0.3">
      <c r="A118" t="s">
        <v>12</v>
      </c>
      <c r="C118" s="7">
        <v>2970</v>
      </c>
      <c r="G118">
        <v>2968</v>
      </c>
    </row>
    <row r="119" spans="1:7" x14ac:dyDescent="0.3">
      <c r="A119" t="s">
        <v>13</v>
      </c>
      <c r="C119">
        <v>2965</v>
      </c>
      <c r="G119" s="6">
        <v>2967</v>
      </c>
    </row>
    <row r="120" spans="1:7" x14ac:dyDescent="0.3">
      <c r="A120" t="s">
        <v>14</v>
      </c>
      <c r="C120">
        <v>2970</v>
      </c>
      <c r="G120">
        <v>2964</v>
      </c>
    </row>
    <row r="121" spans="1:7" x14ac:dyDescent="0.3">
      <c r="A121" t="s">
        <v>15</v>
      </c>
      <c r="C121" s="6">
        <v>2966</v>
      </c>
      <c r="G121" s="6">
        <v>2964</v>
      </c>
    </row>
    <row r="122" spans="1:7" x14ac:dyDescent="0.3">
      <c r="A122" t="s">
        <v>16</v>
      </c>
      <c r="C122">
        <v>2968</v>
      </c>
      <c r="G122">
        <v>2968</v>
      </c>
    </row>
    <row r="124" spans="1:7" x14ac:dyDescent="0.3">
      <c r="A124" t="s">
        <v>8</v>
      </c>
      <c r="C124">
        <f>SUM(C118:C123)/5</f>
        <v>2967.8</v>
      </c>
      <c r="G124">
        <f>SUM(G118:G123)/5</f>
        <v>2966.2</v>
      </c>
    </row>
    <row r="125" spans="1:7" x14ac:dyDescent="0.3">
      <c r="A125" t="s">
        <v>9</v>
      </c>
      <c r="C125" s="11">
        <v>5</v>
      </c>
      <c r="G125" s="11">
        <v>4</v>
      </c>
    </row>
    <row r="126" spans="1:7" x14ac:dyDescent="0.3">
      <c r="A126" t="s">
        <v>43</v>
      </c>
      <c r="C126">
        <v>6.875</v>
      </c>
      <c r="G126">
        <v>3.625</v>
      </c>
    </row>
    <row r="127" spans="1:7" x14ac:dyDescent="0.3">
      <c r="A127" t="s">
        <v>422</v>
      </c>
      <c r="C127">
        <v>4.5</v>
      </c>
      <c r="G127">
        <v>3.375</v>
      </c>
    </row>
    <row r="128" spans="1:7" x14ac:dyDescent="0.3">
      <c r="C128" s="13" t="s">
        <v>147</v>
      </c>
      <c r="G128" s="13" t="s">
        <v>129</v>
      </c>
    </row>
    <row r="130" spans="1:7" x14ac:dyDescent="0.3">
      <c r="A130" t="s">
        <v>83</v>
      </c>
    </row>
    <row r="131" spans="1:7" x14ac:dyDescent="0.3">
      <c r="A131" t="s">
        <v>84</v>
      </c>
    </row>
    <row r="133" spans="1:7" x14ac:dyDescent="0.3">
      <c r="A133" t="s">
        <v>12</v>
      </c>
      <c r="C133" s="7">
        <v>2965</v>
      </c>
      <c r="G133">
        <v>2970</v>
      </c>
    </row>
    <row r="134" spans="1:7" x14ac:dyDescent="0.3">
      <c r="A134" t="s">
        <v>13</v>
      </c>
      <c r="C134">
        <v>2966</v>
      </c>
      <c r="G134" s="6">
        <v>2961</v>
      </c>
    </row>
    <row r="135" spans="1:7" x14ac:dyDescent="0.3">
      <c r="A135" t="s">
        <v>14</v>
      </c>
      <c r="C135">
        <v>2962</v>
      </c>
      <c r="G135">
        <v>2962</v>
      </c>
    </row>
    <row r="136" spans="1:7" x14ac:dyDescent="0.3">
      <c r="A136" t="s">
        <v>15</v>
      </c>
      <c r="C136" s="6">
        <v>2963</v>
      </c>
      <c r="G136" s="6">
        <v>2966</v>
      </c>
    </row>
    <row r="137" spans="1:7" x14ac:dyDescent="0.3">
      <c r="A137" t="s">
        <v>16</v>
      </c>
      <c r="C137">
        <v>2966</v>
      </c>
      <c r="G137">
        <v>2965</v>
      </c>
    </row>
    <row r="139" spans="1:7" x14ac:dyDescent="0.3">
      <c r="A139" t="s">
        <v>8</v>
      </c>
      <c r="C139">
        <f>SUM(C133:C138)/5</f>
        <v>2964.4</v>
      </c>
      <c r="G139">
        <f>SUM(G133:G138)/5</f>
        <v>2964.8</v>
      </c>
    </row>
    <row r="140" spans="1:7" x14ac:dyDescent="0.3">
      <c r="A140" t="s">
        <v>9</v>
      </c>
      <c r="C140" s="11">
        <v>4</v>
      </c>
      <c r="G140" s="11">
        <v>9</v>
      </c>
    </row>
    <row r="141" spans="1:7" x14ac:dyDescent="0.3">
      <c r="A141" t="s">
        <v>85</v>
      </c>
      <c r="C141">
        <v>2.3119999999999998</v>
      </c>
      <c r="G141">
        <v>4</v>
      </c>
    </row>
    <row r="142" spans="1:7" x14ac:dyDescent="0.3">
      <c r="A142" t="s">
        <v>423</v>
      </c>
      <c r="C142">
        <v>1.5</v>
      </c>
      <c r="G142">
        <v>1.5</v>
      </c>
    </row>
    <row r="143" spans="1:7" x14ac:dyDescent="0.3">
      <c r="C143" s="13" t="s">
        <v>155</v>
      </c>
      <c r="G143" s="13" t="s">
        <v>155</v>
      </c>
    </row>
    <row r="144" spans="1:7" x14ac:dyDescent="0.3">
      <c r="A144" s="5"/>
    </row>
    <row r="145" spans="1:7" x14ac:dyDescent="0.3">
      <c r="A145" t="s">
        <v>87</v>
      </c>
    </row>
    <row r="146" spans="1:7" x14ac:dyDescent="0.3">
      <c r="A146" t="s">
        <v>86</v>
      </c>
    </row>
    <row r="148" spans="1:7" x14ac:dyDescent="0.3">
      <c r="A148" t="s">
        <v>12</v>
      </c>
      <c r="C148" s="7">
        <v>2962</v>
      </c>
      <c r="G148">
        <v>2966</v>
      </c>
    </row>
    <row r="149" spans="1:7" x14ac:dyDescent="0.3">
      <c r="A149" t="s">
        <v>13</v>
      </c>
      <c r="C149">
        <v>2968</v>
      </c>
      <c r="G149" s="6">
        <v>2966</v>
      </c>
    </row>
    <row r="150" spans="1:7" x14ac:dyDescent="0.3">
      <c r="A150" t="s">
        <v>14</v>
      </c>
      <c r="C150">
        <v>2966</v>
      </c>
      <c r="G150">
        <v>2969</v>
      </c>
    </row>
    <row r="151" spans="1:7" x14ac:dyDescent="0.3">
      <c r="A151" t="s">
        <v>15</v>
      </c>
      <c r="C151" s="6">
        <v>2971</v>
      </c>
      <c r="G151" s="6">
        <v>2971</v>
      </c>
    </row>
    <row r="152" spans="1:7" x14ac:dyDescent="0.3">
      <c r="A152" t="s">
        <v>16</v>
      </c>
      <c r="C152">
        <v>2967</v>
      </c>
      <c r="G152">
        <v>2968</v>
      </c>
    </row>
    <row r="154" spans="1:7" x14ac:dyDescent="0.3">
      <c r="A154" t="s">
        <v>8</v>
      </c>
      <c r="C154">
        <f>SUM(C148:C153)/5</f>
        <v>2966.8</v>
      </c>
      <c r="G154">
        <f>SUM(G148:G153)/5</f>
        <v>2968</v>
      </c>
    </row>
    <row r="155" spans="1:7" x14ac:dyDescent="0.3">
      <c r="A155" t="s">
        <v>9</v>
      </c>
      <c r="C155" s="11">
        <v>9</v>
      </c>
      <c r="G155" s="11">
        <v>5</v>
      </c>
    </row>
    <row r="156" spans="1:7" x14ac:dyDescent="0.3">
      <c r="A156" t="s">
        <v>85</v>
      </c>
      <c r="C156">
        <v>1.625</v>
      </c>
      <c r="G156">
        <v>0.75</v>
      </c>
    </row>
    <row r="157" spans="1:7" x14ac:dyDescent="0.3">
      <c r="A157" t="s">
        <v>423</v>
      </c>
      <c r="C157">
        <v>2.75</v>
      </c>
      <c r="G157">
        <v>1.4370000000000001</v>
      </c>
    </row>
    <row r="158" spans="1:7" x14ac:dyDescent="0.3">
      <c r="C158" s="13" t="s">
        <v>156</v>
      </c>
      <c r="G158" s="13" t="s">
        <v>157</v>
      </c>
    </row>
    <row r="160" spans="1:7" x14ac:dyDescent="0.3">
      <c r="A160" t="s">
        <v>88</v>
      </c>
    </row>
    <row r="161" spans="1:7" x14ac:dyDescent="0.3">
      <c r="A161" t="s">
        <v>89</v>
      </c>
    </row>
    <row r="163" spans="1:7" x14ac:dyDescent="0.3">
      <c r="A163" t="s">
        <v>12</v>
      </c>
      <c r="C163" s="7">
        <v>2973</v>
      </c>
      <c r="G163">
        <v>2972</v>
      </c>
    </row>
    <row r="164" spans="1:7" x14ac:dyDescent="0.3">
      <c r="A164" t="s">
        <v>13</v>
      </c>
      <c r="C164">
        <v>2972</v>
      </c>
      <c r="G164" s="6">
        <v>2975</v>
      </c>
    </row>
    <row r="165" spans="1:7" x14ac:dyDescent="0.3">
      <c r="A165" t="s">
        <v>14</v>
      </c>
      <c r="C165">
        <v>2975</v>
      </c>
      <c r="G165">
        <v>2978</v>
      </c>
    </row>
    <row r="166" spans="1:7" x14ac:dyDescent="0.3">
      <c r="A166" t="s">
        <v>15</v>
      </c>
      <c r="C166" s="6">
        <v>2976</v>
      </c>
      <c r="G166" s="6">
        <v>2979</v>
      </c>
    </row>
    <row r="167" spans="1:7" x14ac:dyDescent="0.3">
      <c r="A167" t="s">
        <v>16</v>
      </c>
      <c r="C167">
        <v>2971</v>
      </c>
      <c r="G167">
        <v>2973</v>
      </c>
    </row>
    <row r="169" spans="1:7" x14ac:dyDescent="0.3">
      <c r="A169" t="s">
        <v>8</v>
      </c>
      <c r="C169">
        <f>SUM(C163:C168)/5</f>
        <v>2973.4</v>
      </c>
      <c r="G169">
        <f>SUM(G163:G168)/5</f>
        <v>2975.4</v>
      </c>
    </row>
    <row r="170" spans="1:7" x14ac:dyDescent="0.3">
      <c r="A170" t="s">
        <v>9</v>
      </c>
      <c r="C170" s="11">
        <v>5</v>
      </c>
      <c r="G170" s="11">
        <v>7</v>
      </c>
    </row>
    <row r="171" spans="1:7" x14ac:dyDescent="0.3">
      <c r="A171" t="s">
        <v>90</v>
      </c>
      <c r="C171">
        <v>0.29499999999999998</v>
      </c>
      <c r="G171">
        <v>0.39</v>
      </c>
    </row>
    <row r="172" spans="1:7" x14ac:dyDescent="0.3">
      <c r="A172" t="s">
        <v>367</v>
      </c>
      <c r="C172" s="13">
        <v>0.245</v>
      </c>
      <c r="G172" s="13">
        <v>0.39700000000000002</v>
      </c>
    </row>
    <row r="175" spans="1:7" x14ac:dyDescent="0.3">
      <c r="A175" t="s">
        <v>91</v>
      </c>
    </row>
    <row r="176" spans="1:7" x14ac:dyDescent="0.3">
      <c r="A176" t="s">
        <v>92</v>
      </c>
    </row>
    <row r="178" spans="1:7" x14ac:dyDescent="0.3">
      <c r="A178" t="s">
        <v>12</v>
      </c>
      <c r="C178" s="7">
        <v>2974</v>
      </c>
      <c r="G178">
        <v>2972</v>
      </c>
    </row>
    <row r="179" spans="1:7" x14ac:dyDescent="0.3">
      <c r="A179" t="s">
        <v>13</v>
      </c>
      <c r="C179">
        <v>2976</v>
      </c>
      <c r="G179" s="6">
        <v>2978</v>
      </c>
    </row>
    <row r="180" spans="1:7" x14ac:dyDescent="0.3">
      <c r="A180" t="s">
        <v>14</v>
      </c>
      <c r="C180">
        <v>2968</v>
      </c>
      <c r="G180">
        <v>2979</v>
      </c>
    </row>
    <row r="181" spans="1:7" x14ac:dyDescent="0.3">
      <c r="A181" t="s">
        <v>15</v>
      </c>
      <c r="C181" s="6">
        <v>2968</v>
      </c>
      <c r="G181" s="6">
        <v>2974</v>
      </c>
    </row>
    <row r="182" spans="1:7" x14ac:dyDescent="0.3">
      <c r="A182" t="s">
        <v>16</v>
      </c>
      <c r="C182">
        <v>2976</v>
      </c>
      <c r="G182">
        <v>2975</v>
      </c>
    </row>
    <row r="184" spans="1:7" x14ac:dyDescent="0.3">
      <c r="A184" t="s">
        <v>8</v>
      </c>
      <c r="C184">
        <f>SUM(C178:C183)/5</f>
        <v>2972.4</v>
      </c>
      <c r="G184">
        <f>SUM(G178:G183)/5</f>
        <v>2975.6</v>
      </c>
    </row>
    <row r="185" spans="1:7" x14ac:dyDescent="0.3">
      <c r="A185" t="s">
        <v>9</v>
      </c>
      <c r="C185" s="11">
        <v>8</v>
      </c>
      <c r="G185" s="11">
        <v>7</v>
      </c>
    </row>
    <row r="186" spans="1:7" x14ac:dyDescent="0.3">
      <c r="A186" t="s">
        <v>90</v>
      </c>
      <c r="C186">
        <v>0.26500000000000001</v>
      </c>
      <c r="G186">
        <v>0.21199999999999999</v>
      </c>
    </row>
    <row r="187" spans="1:7" x14ac:dyDescent="0.3">
      <c r="A187" t="s">
        <v>367</v>
      </c>
      <c r="C187" s="13">
        <v>0.22500000000000001</v>
      </c>
      <c r="G187" s="13">
        <v>0.115</v>
      </c>
    </row>
    <row r="190" spans="1:7" x14ac:dyDescent="0.3">
      <c r="A190" t="s">
        <v>93</v>
      </c>
    </row>
    <row r="191" spans="1:7" x14ac:dyDescent="0.3">
      <c r="A191" t="s">
        <v>94</v>
      </c>
    </row>
    <row r="193" spans="1:7" x14ac:dyDescent="0.3">
      <c r="A193" t="s">
        <v>12</v>
      </c>
      <c r="C193" s="7">
        <v>2972</v>
      </c>
      <c r="G193">
        <v>2971</v>
      </c>
    </row>
    <row r="194" spans="1:7" x14ac:dyDescent="0.3">
      <c r="A194" t="s">
        <v>13</v>
      </c>
      <c r="C194">
        <v>2976</v>
      </c>
      <c r="G194" s="6">
        <v>2970</v>
      </c>
    </row>
    <row r="195" spans="1:7" x14ac:dyDescent="0.3">
      <c r="A195" t="s">
        <v>14</v>
      </c>
      <c r="C195">
        <v>2972</v>
      </c>
      <c r="G195">
        <v>2971</v>
      </c>
    </row>
    <row r="196" spans="1:7" x14ac:dyDescent="0.3">
      <c r="A196" t="s">
        <v>15</v>
      </c>
      <c r="C196" s="6">
        <v>2971</v>
      </c>
      <c r="G196" s="6">
        <v>2977</v>
      </c>
    </row>
    <row r="197" spans="1:7" x14ac:dyDescent="0.3">
      <c r="A197" t="s">
        <v>16</v>
      </c>
      <c r="C197">
        <v>2972</v>
      </c>
      <c r="G197">
        <v>2978</v>
      </c>
    </row>
    <row r="199" spans="1:7" x14ac:dyDescent="0.3">
      <c r="A199" t="s">
        <v>8</v>
      </c>
      <c r="C199">
        <f>SUM(C193:C198)/5</f>
        <v>2972.6</v>
      </c>
      <c r="G199">
        <f>SUM(G193:G198)/5</f>
        <v>2973.4</v>
      </c>
    </row>
    <row r="200" spans="1:7" x14ac:dyDescent="0.3">
      <c r="A200" t="s">
        <v>9</v>
      </c>
      <c r="C200" s="11">
        <v>5</v>
      </c>
      <c r="G200" s="11">
        <v>8</v>
      </c>
    </row>
    <row r="201" spans="1:7" x14ac:dyDescent="0.3">
      <c r="A201" t="s">
        <v>90</v>
      </c>
      <c r="C201">
        <v>0.223</v>
      </c>
      <c r="G201">
        <v>0.44</v>
      </c>
    </row>
    <row r="202" spans="1:7" x14ac:dyDescent="0.3">
      <c r="A202" t="s">
        <v>367</v>
      </c>
      <c r="C202" s="13">
        <v>0.252</v>
      </c>
      <c r="G202" s="13">
        <v>0.54700000000000004</v>
      </c>
    </row>
    <row r="205" spans="1:7" x14ac:dyDescent="0.3">
      <c r="A205" t="s">
        <v>111</v>
      </c>
    </row>
    <row r="206" spans="1:7" x14ac:dyDescent="0.3">
      <c r="A206" t="s">
        <v>108</v>
      </c>
    </row>
    <row r="208" spans="1:7" x14ac:dyDescent="0.3">
      <c r="A208" t="s">
        <v>12</v>
      </c>
      <c r="C208" s="7">
        <v>2970</v>
      </c>
      <c r="G208">
        <v>2976</v>
      </c>
    </row>
    <row r="209" spans="1:7" x14ac:dyDescent="0.3">
      <c r="A209" t="s">
        <v>13</v>
      </c>
      <c r="C209">
        <v>2964</v>
      </c>
      <c r="G209" s="6">
        <v>2972</v>
      </c>
    </row>
    <row r="210" spans="1:7" x14ac:dyDescent="0.3">
      <c r="A210" t="s">
        <v>14</v>
      </c>
      <c r="C210">
        <v>2968</v>
      </c>
      <c r="G210">
        <v>2972</v>
      </c>
    </row>
    <row r="211" spans="1:7" x14ac:dyDescent="0.3">
      <c r="A211" t="s">
        <v>15</v>
      </c>
      <c r="C211" s="6">
        <v>2968</v>
      </c>
      <c r="G211" s="6">
        <v>2965</v>
      </c>
    </row>
    <row r="212" spans="1:7" x14ac:dyDescent="0.3">
      <c r="A212" t="s">
        <v>16</v>
      </c>
      <c r="C212">
        <v>2967</v>
      </c>
      <c r="G212">
        <v>2968</v>
      </c>
    </row>
    <row r="214" spans="1:7" x14ac:dyDescent="0.3">
      <c r="A214" t="s">
        <v>8</v>
      </c>
      <c r="C214">
        <f>SUM(C208:C213)/5</f>
        <v>2967.4</v>
      </c>
      <c r="G214">
        <f>SUM(G208:G213)/5</f>
        <v>2970.6</v>
      </c>
    </row>
    <row r="215" spans="1:7" x14ac:dyDescent="0.3">
      <c r="A215" t="s">
        <v>9</v>
      </c>
      <c r="C215" s="11">
        <v>6</v>
      </c>
      <c r="G215" s="11">
        <v>11</v>
      </c>
    </row>
    <row r="216" spans="1:7" x14ac:dyDescent="0.3">
      <c r="A216" t="s">
        <v>90</v>
      </c>
      <c r="C216">
        <v>0.51700000000000002</v>
      </c>
      <c r="G216">
        <v>0.34899999999999998</v>
      </c>
    </row>
    <row r="217" spans="1:7" x14ac:dyDescent="0.3">
      <c r="A217" t="s">
        <v>367</v>
      </c>
      <c r="C217" s="13">
        <v>0.155</v>
      </c>
      <c r="G217" s="13">
        <v>0.25600000000000001</v>
      </c>
    </row>
    <row r="220" spans="1:7" x14ac:dyDescent="0.3">
      <c r="A220" t="s">
        <v>112</v>
      </c>
    </row>
    <row r="221" spans="1:7" x14ac:dyDescent="0.3">
      <c r="A221" t="s">
        <v>113</v>
      </c>
    </row>
    <row r="223" spans="1:7" x14ac:dyDescent="0.3">
      <c r="A223" t="s">
        <v>12</v>
      </c>
      <c r="C223" s="7">
        <v>2971</v>
      </c>
      <c r="G223">
        <v>2972</v>
      </c>
    </row>
    <row r="224" spans="1:7" x14ac:dyDescent="0.3">
      <c r="A224" t="s">
        <v>13</v>
      </c>
      <c r="C224">
        <v>2970</v>
      </c>
      <c r="G224" s="6">
        <v>2971</v>
      </c>
    </row>
    <row r="225" spans="1:10" x14ac:dyDescent="0.3">
      <c r="A225" t="s">
        <v>14</v>
      </c>
      <c r="C225">
        <v>2972</v>
      </c>
      <c r="G225">
        <v>2972</v>
      </c>
    </row>
    <row r="226" spans="1:10" x14ac:dyDescent="0.3">
      <c r="A226" t="s">
        <v>15</v>
      </c>
      <c r="C226" s="6">
        <v>2976</v>
      </c>
      <c r="G226" s="6">
        <v>2967</v>
      </c>
    </row>
    <row r="227" spans="1:10" x14ac:dyDescent="0.3">
      <c r="A227" t="s">
        <v>16</v>
      </c>
      <c r="C227">
        <v>2975</v>
      </c>
      <c r="G227">
        <v>2970</v>
      </c>
    </row>
    <row r="229" spans="1:10" x14ac:dyDescent="0.3">
      <c r="A229" t="s">
        <v>8</v>
      </c>
      <c r="C229">
        <f>SUM(C223:C228)/5</f>
        <v>2972.8</v>
      </c>
      <c r="G229">
        <f>SUM(G223:G228)/5</f>
        <v>2970.4</v>
      </c>
    </row>
    <row r="230" spans="1:10" x14ac:dyDescent="0.3">
      <c r="A230" t="s">
        <v>9</v>
      </c>
      <c r="C230" s="11">
        <v>6</v>
      </c>
      <c r="G230" s="11">
        <v>5</v>
      </c>
    </row>
    <row r="231" spans="1:10" x14ac:dyDescent="0.3">
      <c r="A231" t="s">
        <v>90</v>
      </c>
      <c r="C231">
        <v>0.55300000000000005</v>
      </c>
      <c r="G231">
        <v>0.53</v>
      </c>
    </row>
    <row r="232" spans="1:10" x14ac:dyDescent="0.3">
      <c r="A232" t="s">
        <v>367</v>
      </c>
      <c r="C232" s="13">
        <v>0.222</v>
      </c>
      <c r="G232" s="13">
        <v>0.217</v>
      </c>
    </row>
    <row r="233" spans="1:10" x14ac:dyDescent="0.3">
      <c r="A233" t="s">
        <v>434</v>
      </c>
    </row>
    <row r="235" spans="1:10" x14ac:dyDescent="0.3">
      <c r="A235" s="57" t="s">
        <v>159</v>
      </c>
      <c r="B235" s="57"/>
      <c r="C235" s="57"/>
      <c r="D235" s="57"/>
      <c r="F235" s="57" t="s">
        <v>160</v>
      </c>
      <c r="G235" s="57"/>
      <c r="H235" s="57"/>
      <c r="I235" s="57"/>
      <c r="J235" s="57"/>
    </row>
    <row r="237" spans="1:10" x14ac:dyDescent="0.3">
      <c r="A237" s="51" t="s">
        <v>161</v>
      </c>
      <c r="B237" s="51"/>
      <c r="C237" s="51"/>
      <c r="D237" s="51"/>
      <c r="F237" s="51" t="s">
        <v>162</v>
      </c>
      <c r="G237" s="51"/>
      <c r="H237" s="51"/>
      <c r="I237" s="51"/>
      <c r="J237" s="51"/>
    </row>
  </sheetData>
  <sheetProtection algorithmName="SHA-512" hashValue="nuYaioHTDZmj6ot1rXV0bqw6Abr9wUU9bxa/7w9MQA+YaCWj104ff3ugqI+ZC2HgLolbKN3+eeDv5g8eNoH5Aw==" saltValue="ZO7btBpL78XJjgbqs+BLiQ==" spinCount="100000" sheet="1" objects="1" scenarios="1"/>
  <mergeCells count="8">
    <mergeCell ref="A237:D237"/>
    <mergeCell ref="F237:J237"/>
    <mergeCell ref="L41:M41"/>
    <mergeCell ref="M42:O42"/>
    <mergeCell ref="M25:O25"/>
    <mergeCell ref="A1:J1"/>
    <mergeCell ref="A235:D235"/>
    <mergeCell ref="F235:J23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6"/>
  <sheetViews>
    <sheetView topLeftCell="A16" workbookViewId="0">
      <selection activeCell="L29" sqref="L29"/>
    </sheetView>
  </sheetViews>
  <sheetFormatPr defaultRowHeight="14.4" x14ac:dyDescent="0.3"/>
  <sheetData>
    <row r="1" spans="1:13" ht="23.4" x14ac:dyDescent="0.45">
      <c r="A1" s="53" t="s">
        <v>435</v>
      </c>
      <c r="B1" s="54"/>
      <c r="C1" s="54"/>
      <c r="D1" s="54"/>
      <c r="E1" s="54"/>
      <c r="F1" s="54"/>
      <c r="G1" s="54"/>
      <c r="H1" s="54"/>
      <c r="I1" s="54"/>
      <c r="J1" s="54"/>
    </row>
    <row r="3" spans="1:13" x14ac:dyDescent="0.3">
      <c r="A3" s="1" t="s">
        <v>4</v>
      </c>
    </row>
    <row r="4" spans="1:13" x14ac:dyDescent="0.3">
      <c r="A4" t="s">
        <v>51</v>
      </c>
    </row>
    <row r="5" spans="1:13" x14ac:dyDescent="0.3">
      <c r="A5" s="8">
        <v>1</v>
      </c>
      <c r="B5" s="66" t="s">
        <v>52</v>
      </c>
      <c r="C5" s="66"/>
      <c r="D5" s="66"/>
      <c r="E5" s="66"/>
      <c r="F5" s="66"/>
      <c r="G5" s="66"/>
    </row>
    <row r="6" spans="1:13" x14ac:dyDescent="0.3">
      <c r="A6" s="8">
        <v>2</v>
      </c>
      <c r="B6" s="66" t="s">
        <v>53</v>
      </c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x14ac:dyDescent="0.3">
      <c r="A7" s="8">
        <v>3</v>
      </c>
      <c r="B7" s="66" t="s">
        <v>54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x14ac:dyDescent="0.3">
      <c r="A8" s="8">
        <v>4</v>
      </c>
      <c r="B8" s="66" t="s">
        <v>55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x14ac:dyDescent="0.3">
      <c r="A9" s="8">
        <v>5</v>
      </c>
      <c r="B9" s="66" t="s">
        <v>56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x14ac:dyDescent="0.3">
      <c r="A10" s="8">
        <v>6</v>
      </c>
      <c r="B10" s="66" t="s">
        <v>57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x14ac:dyDescent="0.3">
      <c r="A11" s="8">
        <v>7</v>
      </c>
      <c r="B11" s="66" t="s">
        <v>58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x14ac:dyDescent="0.3">
      <c r="A12" s="8">
        <v>8</v>
      </c>
      <c r="B12" s="66" t="s">
        <v>59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x14ac:dyDescent="0.3">
      <c r="A13" s="8">
        <v>9</v>
      </c>
      <c r="B13" s="66" t="s">
        <v>60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x14ac:dyDescent="0.3">
      <c r="A14" s="8">
        <v>10</v>
      </c>
      <c r="B14" s="66" t="s">
        <v>61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 x14ac:dyDescent="0.3">
      <c r="A15" s="8">
        <v>11</v>
      </c>
      <c r="B15" s="66" t="s">
        <v>62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3" x14ac:dyDescent="0.3">
      <c r="A16" s="8">
        <v>12</v>
      </c>
      <c r="B16" s="66" t="s">
        <v>63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4" x14ac:dyDescent="0.3">
      <c r="A17" s="8">
        <v>13</v>
      </c>
      <c r="B17" s="66" t="s">
        <v>64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4" x14ac:dyDescent="0.3">
      <c r="A18" s="8">
        <v>14</v>
      </c>
      <c r="B18" s="66" t="s">
        <v>65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4" x14ac:dyDescent="0.3">
      <c r="A19" s="8">
        <v>15</v>
      </c>
      <c r="B19" s="66" t="s">
        <v>66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4" x14ac:dyDescent="0.3">
      <c r="A20" s="8">
        <v>16</v>
      </c>
      <c r="B20" s="66" t="s">
        <v>67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4" x14ac:dyDescent="0.3">
      <c r="A21" s="8">
        <v>17</v>
      </c>
      <c r="B21" s="66" t="s">
        <v>68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4" x14ac:dyDescent="0.3">
      <c r="A22" s="8">
        <v>18</v>
      </c>
      <c r="B22" s="66" t="s">
        <v>69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4" x14ac:dyDescent="0.3">
      <c r="A23" s="8">
        <v>19</v>
      </c>
      <c r="B23" s="66" t="s">
        <v>70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14" x14ac:dyDescent="0.3">
      <c r="A24" s="8">
        <v>20</v>
      </c>
      <c r="B24" s="66" t="s">
        <v>71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4" x14ac:dyDescent="0.3">
      <c r="A25" s="8">
        <v>21</v>
      </c>
      <c r="B25" s="66" t="s">
        <v>72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4" x14ac:dyDescent="0.3">
      <c r="A26" s="8">
        <v>22</v>
      </c>
      <c r="B26" s="66" t="s">
        <v>73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4" x14ac:dyDescent="0.3">
      <c r="A27" s="8"/>
      <c r="B27" s="9"/>
      <c r="C27" s="9"/>
      <c r="D27" s="9"/>
      <c r="E27" s="9"/>
      <c r="F27" s="9"/>
      <c r="G27" s="9"/>
    </row>
    <row r="28" spans="1:14" x14ac:dyDescent="0.3">
      <c r="A28" s="8"/>
      <c r="B28" s="9"/>
      <c r="C28" s="9"/>
      <c r="D28" s="9"/>
      <c r="E28" s="9"/>
      <c r="F28" s="9"/>
      <c r="G28" s="9"/>
    </row>
    <row r="29" spans="1:14" x14ac:dyDescent="0.3">
      <c r="A29" s="15"/>
      <c r="B29" s="15"/>
      <c r="C29" s="15"/>
      <c r="D29" s="15"/>
      <c r="E29" s="15"/>
      <c r="F29" s="15" t="s">
        <v>257</v>
      </c>
      <c r="G29" s="15"/>
      <c r="H29" s="15"/>
      <c r="I29" s="15"/>
      <c r="J29" s="15"/>
    </row>
    <row r="30" spans="1:14" x14ac:dyDescent="0.3">
      <c r="A30" s="38"/>
      <c r="B30" s="38"/>
      <c r="C30" s="38" t="s">
        <v>258</v>
      </c>
      <c r="D30" s="38"/>
      <c r="E30" s="38"/>
      <c r="F30" s="38" t="s">
        <v>258</v>
      </c>
      <c r="G30" s="38"/>
      <c r="H30" s="38"/>
      <c r="I30" s="15"/>
      <c r="J30" s="15"/>
    </row>
    <row r="31" spans="1:14" x14ac:dyDescent="0.3">
      <c r="A31" s="38" t="s">
        <v>17</v>
      </c>
      <c r="B31" s="38"/>
      <c r="C31" s="38"/>
      <c r="D31" s="63" t="s">
        <v>425</v>
      </c>
      <c r="E31" s="64"/>
      <c r="F31" s="64"/>
      <c r="G31" s="64"/>
      <c r="H31" s="64"/>
      <c r="I31" s="15"/>
      <c r="J31" s="15"/>
      <c r="K31" t="s">
        <v>9</v>
      </c>
    </row>
    <row r="32" spans="1:14" x14ac:dyDescent="0.3">
      <c r="A32" s="38" t="s">
        <v>7</v>
      </c>
      <c r="B32" s="38"/>
      <c r="C32" s="38"/>
      <c r="D32" s="38"/>
      <c r="E32" s="38"/>
      <c r="F32" s="38"/>
      <c r="G32" s="38"/>
      <c r="H32" s="38"/>
      <c r="I32" s="15"/>
      <c r="J32" s="15"/>
      <c r="K32" t="s">
        <v>312</v>
      </c>
      <c r="L32" s="59" t="s">
        <v>313</v>
      </c>
      <c r="M32" s="59"/>
      <c r="N32" s="59"/>
    </row>
    <row r="33" spans="1:14" x14ac:dyDescent="0.3">
      <c r="A33" s="38"/>
      <c r="B33" s="38"/>
      <c r="C33" s="38"/>
      <c r="D33" s="38"/>
      <c r="E33" s="38"/>
      <c r="F33" s="38"/>
      <c r="G33" s="38"/>
      <c r="H33" s="38"/>
      <c r="I33" s="15"/>
      <c r="J33" s="15"/>
      <c r="K33">
        <v>5</v>
      </c>
      <c r="L33">
        <v>28</v>
      </c>
    </row>
    <row r="34" spans="1:14" x14ac:dyDescent="0.3">
      <c r="A34" s="38" t="s">
        <v>12</v>
      </c>
      <c r="B34" s="38"/>
      <c r="C34" s="38">
        <v>2977</v>
      </c>
      <c r="D34" s="38"/>
      <c r="E34" s="38"/>
      <c r="F34" s="38">
        <v>2975</v>
      </c>
      <c r="G34" s="38"/>
      <c r="H34" s="38"/>
      <c r="I34" s="15"/>
      <c r="J34" s="15"/>
      <c r="K34">
        <v>14</v>
      </c>
      <c r="L34">
        <v>9</v>
      </c>
    </row>
    <row r="35" spans="1:14" x14ac:dyDescent="0.3">
      <c r="A35" s="38" t="s">
        <v>13</v>
      </c>
      <c r="B35" s="38"/>
      <c r="C35" s="38">
        <v>2964</v>
      </c>
      <c r="D35" s="38"/>
      <c r="E35" s="38"/>
      <c r="F35" s="38">
        <v>2967</v>
      </c>
      <c r="G35" s="38"/>
      <c r="H35" s="38"/>
      <c r="I35" s="15"/>
      <c r="J35" s="15"/>
      <c r="K35">
        <v>1</v>
      </c>
      <c r="L35">
        <v>13</v>
      </c>
    </row>
    <row r="36" spans="1:14" x14ac:dyDescent="0.3">
      <c r="A36" s="38" t="s">
        <v>14</v>
      </c>
      <c r="B36" s="38"/>
      <c r="C36" s="38">
        <v>2964</v>
      </c>
      <c r="D36" s="38"/>
      <c r="E36" s="38"/>
      <c r="F36" s="38">
        <v>2974</v>
      </c>
      <c r="G36" s="38"/>
      <c r="H36" s="38"/>
      <c r="I36" s="15"/>
      <c r="J36" s="15"/>
      <c r="K36">
        <v>12</v>
      </c>
      <c r="L36">
        <v>15</v>
      </c>
    </row>
    <row r="37" spans="1:14" x14ac:dyDescent="0.3">
      <c r="A37" s="38" t="s">
        <v>15</v>
      </c>
      <c r="B37" s="38"/>
      <c r="C37" s="38">
        <v>2975</v>
      </c>
      <c r="D37" s="38"/>
      <c r="E37" s="38"/>
      <c r="F37" s="38">
        <v>2972</v>
      </c>
      <c r="G37" s="38"/>
      <c r="H37" s="38"/>
      <c r="I37" s="15"/>
      <c r="J37" s="15"/>
      <c r="K37">
        <v>46</v>
      </c>
      <c r="L37">
        <v>16</v>
      </c>
    </row>
    <row r="38" spans="1:14" x14ac:dyDescent="0.3">
      <c r="A38" s="38" t="s">
        <v>16</v>
      </c>
      <c r="B38" s="38"/>
      <c r="C38" s="39" t="s">
        <v>21</v>
      </c>
      <c r="D38" s="38"/>
      <c r="E38" s="38"/>
      <c r="F38" s="38">
        <v>2963</v>
      </c>
      <c r="G38" s="38"/>
      <c r="H38" s="38"/>
      <c r="I38" s="15"/>
      <c r="J38" s="15"/>
      <c r="K38">
        <v>19</v>
      </c>
      <c r="L38">
        <v>44</v>
      </c>
    </row>
    <row r="39" spans="1:14" x14ac:dyDescent="0.3">
      <c r="A39" s="38"/>
      <c r="B39" s="38"/>
      <c r="C39" s="38"/>
      <c r="D39" s="38"/>
      <c r="E39" s="38"/>
      <c r="F39" s="38"/>
      <c r="G39" s="38"/>
      <c r="H39" s="38"/>
      <c r="I39" s="15"/>
      <c r="J39" s="15"/>
      <c r="K39">
        <v>34</v>
      </c>
      <c r="L39">
        <v>28</v>
      </c>
    </row>
    <row r="40" spans="1:14" x14ac:dyDescent="0.3">
      <c r="A40" s="38" t="s">
        <v>8</v>
      </c>
      <c r="B40" s="38"/>
      <c r="C40" s="38">
        <f>SUM(C34:C39) /4</f>
        <v>2970</v>
      </c>
      <c r="D40" s="38"/>
      <c r="E40" s="38"/>
      <c r="F40" s="38">
        <f>SUM(F34:F39)/5</f>
        <v>2970.2</v>
      </c>
      <c r="G40" s="38"/>
      <c r="H40" s="38"/>
      <c r="I40" s="15"/>
      <c r="J40" s="15"/>
    </row>
    <row r="41" spans="1:14" x14ac:dyDescent="0.3">
      <c r="A41" s="38" t="s">
        <v>9</v>
      </c>
      <c r="B41" s="38"/>
      <c r="C41" s="38">
        <v>13</v>
      </c>
      <c r="D41" s="38"/>
      <c r="E41" s="38"/>
      <c r="F41" s="38">
        <v>12</v>
      </c>
      <c r="G41" s="38"/>
      <c r="H41" s="38"/>
      <c r="I41" s="15"/>
      <c r="J41" s="15"/>
      <c r="K41" s="11">
        <f>AVERAGE(K33:K40)</f>
        <v>18.714285714285715</v>
      </c>
      <c r="L41" s="11">
        <f>AVERAGE(L33:L40)</f>
        <v>21.857142857142858</v>
      </c>
    </row>
    <row r="42" spans="1:14" x14ac:dyDescent="0.3">
      <c r="A42" s="38" t="s">
        <v>10</v>
      </c>
      <c r="B42" s="38"/>
      <c r="C42" s="38">
        <v>5.6</v>
      </c>
      <c r="D42" s="38"/>
      <c r="E42" s="38"/>
      <c r="F42" s="38">
        <v>14.7</v>
      </c>
      <c r="G42" s="38"/>
      <c r="H42" s="38"/>
      <c r="I42" s="15"/>
      <c r="J42" s="15"/>
    </row>
    <row r="43" spans="1:14" x14ac:dyDescent="0.3">
      <c r="A43" s="38" t="s">
        <v>11</v>
      </c>
      <c r="B43" s="38"/>
      <c r="C43" s="38">
        <v>5.6</v>
      </c>
      <c r="D43" s="38"/>
      <c r="E43" s="38"/>
      <c r="F43" s="38">
        <v>3.3</v>
      </c>
      <c r="G43" s="38"/>
      <c r="H43" s="38"/>
      <c r="I43" s="15"/>
      <c r="J43" s="15"/>
    </row>
    <row r="44" spans="1:14" x14ac:dyDescent="0.3">
      <c r="A44" s="38"/>
      <c r="B44" s="38"/>
      <c r="C44" s="38" t="s">
        <v>259</v>
      </c>
      <c r="D44" s="38"/>
      <c r="E44" s="38"/>
      <c r="F44" s="38" t="s">
        <v>260</v>
      </c>
      <c r="G44" s="38"/>
      <c r="H44" s="38"/>
      <c r="I44" s="15"/>
      <c r="J44" s="15"/>
    </row>
    <row r="45" spans="1:14" s="36" customFormat="1" x14ac:dyDescent="0.3">
      <c r="C45" s="12"/>
      <c r="F45" s="12"/>
    </row>
    <row r="46" spans="1:14" x14ac:dyDescent="0.3">
      <c r="A46" s="15" t="s">
        <v>18</v>
      </c>
      <c r="B46" s="15"/>
      <c r="C46" s="15"/>
      <c r="D46" s="15"/>
      <c r="E46" s="15"/>
      <c r="F46" s="15"/>
      <c r="G46" s="15"/>
      <c r="H46" s="15"/>
      <c r="I46" s="15"/>
      <c r="J46" s="15"/>
      <c r="K46" t="s">
        <v>299</v>
      </c>
    </row>
    <row r="47" spans="1:14" x14ac:dyDescent="0.3">
      <c r="A47" s="15" t="s">
        <v>7</v>
      </c>
      <c r="B47" s="15"/>
      <c r="C47" s="15"/>
      <c r="D47" s="15"/>
      <c r="E47" s="15"/>
      <c r="F47" s="15"/>
      <c r="G47" s="15"/>
      <c r="H47" s="15"/>
      <c r="I47" s="15"/>
      <c r="J47" s="15"/>
      <c r="K47" t="s">
        <v>314</v>
      </c>
      <c r="L47" s="59" t="s">
        <v>315</v>
      </c>
      <c r="M47" s="59"/>
      <c r="N47" s="59"/>
    </row>
    <row r="48" spans="1:14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>
        <v>0.56000000000000005</v>
      </c>
      <c r="L48">
        <v>1.47</v>
      </c>
    </row>
    <row r="49" spans="1:12" x14ac:dyDescent="0.3">
      <c r="A49" s="15" t="s">
        <v>12</v>
      </c>
      <c r="B49" s="15"/>
      <c r="C49" s="15">
        <v>2987</v>
      </c>
      <c r="D49" s="15"/>
      <c r="E49" s="15"/>
      <c r="F49" s="15">
        <v>2970</v>
      </c>
      <c r="G49" s="15"/>
      <c r="H49" s="15"/>
      <c r="I49" s="15"/>
      <c r="J49" s="15"/>
      <c r="K49">
        <v>0.96</v>
      </c>
      <c r="L49">
        <v>0.94</v>
      </c>
    </row>
    <row r="50" spans="1:12" x14ac:dyDescent="0.3">
      <c r="A50" s="15" t="s">
        <v>13</v>
      </c>
      <c r="B50" s="15"/>
      <c r="C50" s="15">
        <v>2982</v>
      </c>
      <c r="D50" s="15"/>
      <c r="E50" s="15"/>
      <c r="F50" s="15">
        <v>2984</v>
      </c>
      <c r="G50" s="15"/>
      <c r="H50" s="15"/>
      <c r="I50" s="15"/>
      <c r="J50" s="15"/>
      <c r="K50">
        <v>0.66200000000000003</v>
      </c>
      <c r="L50">
        <v>0.72499999999999998</v>
      </c>
    </row>
    <row r="51" spans="1:12" x14ac:dyDescent="0.3">
      <c r="A51" s="15" t="s">
        <v>14</v>
      </c>
      <c r="B51" s="15"/>
      <c r="C51" s="15">
        <v>2984</v>
      </c>
      <c r="D51" s="15"/>
      <c r="E51" s="15"/>
      <c r="F51" s="15">
        <v>2987</v>
      </c>
      <c r="G51" s="15"/>
      <c r="H51" s="15"/>
      <c r="I51" s="15"/>
      <c r="J51" s="15"/>
      <c r="K51">
        <v>0.45600000000000002</v>
      </c>
      <c r="L51">
        <v>0.7</v>
      </c>
    </row>
    <row r="52" spans="1:12" x14ac:dyDescent="0.3">
      <c r="A52" s="15" t="s">
        <v>15</v>
      </c>
      <c r="B52" s="15"/>
      <c r="C52" s="15">
        <v>2985</v>
      </c>
      <c r="D52" s="15"/>
      <c r="E52" s="15"/>
      <c r="F52" s="15">
        <v>2987</v>
      </c>
      <c r="G52" s="15"/>
      <c r="H52" s="15"/>
      <c r="I52" s="15"/>
      <c r="J52" s="15"/>
      <c r="K52">
        <v>0.58699999999999997</v>
      </c>
      <c r="L52">
        <v>0.83099999999999996</v>
      </c>
    </row>
    <row r="53" spans="1:12" x14ac:dyDescent="0.3">
      <c r="A53" s="15" t="s">
        <v>16</v>
      </c>
      <c r="B53" s="15"/>
      <c r="C53" s="15">
        <v>2987</v>
      </c>
      <c r="D53" s="15"/>
      <c r="E53" s="15"/>
      <c r="F53" s="15">
        <v>2998</v>
      </c>
      <c r="G53" s="15"/>
      <c r="H53" s="15"/>
      <c r="I53" s="15"/>
      <c r="J53" s="15"/>
      <c r="K53">
        <v>0.82499999999999996</v>
      </c>
      <c r="L53">
        <v>0.625</v>
      </c>
    </row>
    <row r="54" spans="1:12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>
        <v>0.67500000000000004</v>
      </c>
      <c r="L54">
        <v>1.25</v>
      </c>
    </row>
    <row r="55" spans="1:12" x14ac:dyDescent="0.3">
      <c r="A55" s="15" t="s">
        <v>8</v>
      </c>
      <c r="B55" s="15"/>
      <c r="C55" s="15">
        <f>SUM(C49:C54) /5</f>
        <v>2985</v>
      </c>
      <c r="D55" s="15"/>
      <c r="E55" s="15"/>
      <c r="F55" s="15">
        <f>SUM(F49:F54)/5</f>
        <v>2985.2</v>
      </c>
      <c r="G55" s="15"/>
      <c r="H55" s="15"/>
      <c r="I55" s="15"/>
      <c r="J55" s="15"/>
      <c r="K55">
        <v>0.55000000000000004</v>
      </c>
      <c r="L55">
        <v>0.6</v>
      </c>
    </row>
    <row r="56" spans="1:12" x14ac:dyDescent="0.3">
      <c r="A56" s="15" t="s">
        <v>9</v>
      </c>
      <c r="B56" s="15"/>
      <c r="C56" s="11">
        <v>5</v>
      </c>
      <c r="D56" s="15"/>
      <c r="E56" s="15"/>
      <c r="F56" s="11">
        <v>28</v>
      </c>
      <c r="G56" s="15"/>
      <c r="H56" s="15"/>
      <c r="I56" s="15"/>
      <c r="J56" s="15"/>
      <c r="K56">
        <v>0.53800000000000003</v>
      </c>
      <c r="L56">
        <v>0.4</v>
      </c>
    </row>
    <row r="57" spans="1:12" x14ac:dyDescent="0.3">
      <c r="A57" s="15" t="s">
        <v>10</v>
      </c>
      <c r="B57" s="15"/>
      <c r="C57" s="15">
        <v>9.6</v>
      </c>
      <c r="D57" s="15"/>
      <c r="E57" s="15"/>
      <c r="F57" s="15">
        <v>9.4</v>
      </c>
      <c r="G57" s="15"/>
      <c r="H57" s="15"/>
      <c r="I57" s="15"/>
      <c r="J57" s="15"/>
      <c r="K57">
        <v>0.48799999999999999</v>
      </c>
      <c r="L57">
        <v>0.625</v>
      </c>
    </row>
    <row r="58" spans="1:12" x14ac:dyDescent="0.3">
      <c r="A58" s="15" t="s">
        <v>422</v>
      </c>
      <c r="B58" s="15"/>
      <c r="C58" s="15">
        <v>3.8</v>
      </c>
      <c r="D58" s="15"/>
      <c r="E58" s="15"/>
      <c r="F58" s="15">
        <v>4</v>
      </c>
      <c r="G58" s="15"/>
      <c r="H58" s="15"/>
      <c r="I58" s="15"/>
      <c r="J58" s="15"/>
      <c r="K58">
        <v>0.36299999999999999</v>
      </c>
      <c r="L58">
        <v>0.17499999999999999</v>
      </c>
    </row>
    <row r="59" spans="1:12" x14ac:dyDescent="0.3">
      <c r="A59" s="15"/>
      <c r="B59" s="15"/>
      <c r="C59" s="13" t="s">
        <v>261</v>
      </c>
      <c r="D59" s="15"/>
      <c r="E59" s="15"/>
      <c r="F59" s="13" t="s">
        <v>262</v>
      </c>
      <c r="G59" s="15"/>
      <c r="H59" s="15"/>
      <c r="I59" s="15"/>
      <c r="J59" s="15"/>
      <c r="K59" s="33">
        <f>AVERAGE(K48:K58)</f>
        <v>0.60581818181818181</v>
      </c>
      <c r="L59" s="33">
        <f>AVERAGE(L48:L58)</f>
        <v>0.75827272727272732</v>
      </c>
    </row>
    <row r="60" spans="1:12" s="36" customFormat="1" x14ac:dyDescent="0.3">
      <c r="C60" s="12"/>
      <c r="F60" s="12"/>
      <c r="K60" s="33"/>
      <c r="L60" s="33"/>
    </row>
    <row r="61" spans="1:12" x14ac:dyDescent="0.3">
      <c r="A61" s="15" t="s">
        <v>19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2" x14ac:dyDescent="0.3">
      <c r="A62" s="15" t="s">
        <v>41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2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2" x14ac:dyDescent="0.3">
      <c r="A64" s="15" t="s">
        <v>12</v>
      </c>
      <c r="B64" s="15"/>
      <c r="C64" s="15">
        <v>2976</v>
      </c>
      <c r="D64" s="15"/>
      <c r="E64" s="15"/>
      <c r="F64" s="15">
        <v>2981</v>
      </c>
      <c r="G64" s="15"/>
      <c r="H64" s="15"/>
      <c r="I64" s="15"/>
      <c r="J64" s="15"/>
    </row>
    <row r="65" spans="1:10" x14ac:dyDescent="0.3">
      <c r="A65" s="15" t="s">
        <v>13</v>
      </c>
      <c r="B65" s="15"/>
      <c r="C65" s="15">
        <v>2990</v>
      </c>
      <c r="D65" s="15"/>
      <c r="E65" s="15"/>
      <c r="F65" s="15">
        <v>2976</v>
      </c>
      <c r="G65" s="15"/>
      <c r="H65" s="15"/>
      <c r="I65" s="15"/>
      <c r="J65" s="15"/>
    </row>
    <row r="66" spans="1:10" x14ac:dyDescent="0.3">
      <c r="A66" s="15" t="s">
        <v>14</v>
      </c>
      <c r="B66" s="15"/>
      <c r="C66" s="15">
        <v>2977</v>
      </c>
      <c r="D66" s="15"/>
      <c r="E66" s="15"/>
      <c r="F66" s="15">
        <v>2977</v>
      </c>
      <c r="G66" s="15"/>
      <c r="H66" s="15"/>
      <c r="I66" s="15"/>
      <c r="J66" s="15"/>
    </row>
    <row r="67" spans="1:10" x14ac:dyDescent="0.3">
      <c r="A67" s="15" t="s">
        <v>15</v>
      </c>
      <c r="B67" s="15"/>
      <c r="C67" s="15">
        <v>2977</v>
      </c>
      <c r="D67" s="15"/>
      <c r="E67" s="15"/>
      <c r="F67" s="15">
        <v>2972</v>
      </c>
      <c r="G67" s="15"/>
      <c r="H67" s="15"/>
      <c r="I67" s="15"/>
      <c r="J67" s="15"/>
    </row>
    <row r="68" spans="1:10" x14ac:dyDescent="0.3">
      <c r="A68" s="15" t="s">
        <v>16</v>
      </c>
      <c r="B68" s="15"/>
      <c r="C68" s="15">
        <v>2976</v>
      </c>
      <c r="D68" s="15"/>
      <c r="E68" s="15"/>
      <c r="F68" s="15">
        <v>2976</v>
      </c>
      <c r="G68" s="15"/>
      <c r="H68" s="15"/>
      <c r="I68" s="15"/>
      <c r="J68" s="15"/>
    </row>
    <row r="69" spans="1:10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x14ac:dyDescent="0.3">
      <c r="A70" s="15" t="s">
        <v>8</v>
      </c>
      <c r="B70" s="15"/>
      <c r="C70" s="15">
        <v>2979.2</v>
      </c>
      <c r="D70" s="15"/>
      <c r="E70" s="15"/>
      <c r="F70" s="15">
        <v>2976.4</v>
      </c>
      <c r="G70" s="15"/>
      <c r="H70" s="15"/>
      <c r="I70" s="15"/>
      <c r="J70" s="15"/>
    </row>
    <row r="71" spans="1:10" x14ac:dyDescent="0.3">
      <c r="A71" s="15" t="s">
        <v>9</v>
      </c>
      <c r="B71" s="15"/>
      <c r="C71" s="11">
        <v>14</v>
      </c>
      <c r="D71" s="15"/>
      <c r="E71" s="15"/>
      <c r="F71" s="11">
        <v>9</v>
      </c>
      <c r="G71" s="15"/>
      <c r="H71" s="15"/>
      <c r="I71" s="15"/>
      <c r="J71" s="15"/>
    </row>
    <row r="72" spans="1:10" x14ac:dyDescent="0.3">
      <c r="A72" s="15" t="s">
        <v>10</v>
      </c>
      <c r="B72" s="15"/>
      <c r="C72" s="15" t="s">
        <v>24</v>
      </c>
      <c r="D72" s="15"/>
      <c r="E72" s="15"/>
      <c r="F72" s="15">
        <v>7.25</v>
      </c>
      <c r="G72" s="15"/>
      <c r="H72" s="15"/>
      <c r="I72" s="15"/>
      <c r="J72" s="15"/>
    </row>
    <row r="73" spans="1:10" x14ac:dyDescent="0.3">
      <c r="A73" s="15" t="s">
        <v>11</v>
      </c>
      <c r="B73" s="15"/>
      <c r="C73" s="15">
        <v>5.25</v>
      </c>
      <c r="D73" s="15"/>
      <c r="E73" s="15"/>
      <c r="F73" s="15">
        <v>3.75</v>
      </c>
      <c r="G73" s="15"/>
      <c r="H73" s="15"/>
      <c r="I73" s="15"/>
      <c r="J73" s="15"/>
    </row>
    <row r="74" spans="1:10" x14ac:dyDescent="0.3">
      <c r="A74" s="15"/>
      <c r="B74" s="15"/>
      <c r="C74" s="13" t="s">
        <v>263</v>
      </c>
      <c r="D74" s="15"/>
      <c r="E74" s="15"/>
      <c r="F74" s="13" t="s">
        <v>264</v>
      </c>
      <c r="G74" s="15"/>
      <c r="H74" s="15"/>
      <c r="I74" s="15"/>
      <c r="J74" s="15"/>
    </row>
    <row r="75" spans="1:10" s="36" customFormat="1" x14ac:dyDescent="0.3">
      <c r="C75" s="12"/>
      <c r="F75" s="12"/>
    </row>
    <row r="76" spans="1:10" x14ac:dyDescent="0.3">
      <c r="A76" s="15" t="s">
        <v>20</v>
      </c>
      <c r="B76" s="15"/>
      <c r="C76" s="15"/>
      <c r="D76" s="15"/>
      <c r="E76" s="15"/>
      <c r="F76" s="15"/>
      <c r="G76" s="15"/>
      <c r="H76" s="15"/>
      <c r="I76" s="15"/>
      <c r="J76" s="15"/>
    </row>
    <row r="77" spans="1:10" x14ac:dyDescent="0.3">
      <c r="A77" s="15" t="s">
        <v>41</v>
      </c>
      <c r="B77" s="15"/>
      <c r="C77" s="15"/>
      <c r="D77" s="15"/>
      <c r="E77" s="15"/>
      <c r="F77" s="15"/>
      <c r="G77" s="15"/>
      <c r="H77" s="15"/>
      <c r="I77" s="15"/>
      <c r="J77" s="15"/>
    </row>
    <row r="78" spans="1:10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x14ac:dyDescent="0.3">
      <c r="A79" s="15" t="s">
        <v>12</v>
      </c>
      <c r="B79" s="15"/>
      <c r="C79" s="15">
        <v>2977</v>
      </c>
      <c r="D79" s="15"/>
      <c r="E79" s="15"/>
      <c r="F79" s="15">
        <v>2977</v>
      </c>
      <c r="G79" s="15"/>
      <c r="H79" s="15"/>
      <c r="I79" s="15"/>
      <c r="J79" s="15"/>
    </row>
    <row r="80" spans="1:10" x14ac:dyDescent="0.3">
      <c r="A80" s="15" t="s">
        <v>13</v>
      </c>
      <c r="B80" s="15"/>
      <c r="C80" s="15">
        <v>2977</v>
      </c>
      <c r="D80" s="15"/>
      <c r="E80" s="15"/>
      <c r="F80" s="15">
        <v>2987</v>
      </c>
      <c r="G80" s="15"/>
      <c r="H80" s="15"/>
      <c r="I80" s="15"/>
      <c r="J80" s="15"/>
    </row>
    <row r="81" spans="1:10" x14ac:dyDescent="0.3">
      <c r="A81" s="15" t="s">
        <v>14</v>
      </c>
      <c r="B81" s="15"/>
      <c r="C81" s="15">
        <v>2977</v>
      </c>
      <c r="D81" s="15"/>
      <c r="E81" s="15"/>
      <c r="F81" s="15">
        <v>2990</v>
      </c>
      <c r="G81" s="15"/>
      <c r="H81" s="15"/>
      <c r="I81" s="15"/>
      <c r="J81" s="15"/>
    </row>
    <row r="82" spans="1:10" x14ac:dyDescent="0.3">
      <c r="A82" s="15" t="s">
        <v>15</v>
      </c>
      <c r="B82" s="15"/>
      <c r="C82" s="15">
        <v>2976</v>
      </c>
      <c r="D82" s="15"/>
      <c r="E82" s="15"/>
      <c r="F82" s="15">
        <v>2986</v>
      </c>
      <c r="G82" s="15"/>
      <c r="H82" s="15"/>
      <c r="I82" s="15"/>
      <c r="J82" s="15"/>
    </row>
    <row r="83" spans="1:10" x14ac:dyDescent="0.3">
      <c r="A83" s="15" t="s">
        <v>16</v>
      </c>
      <c r="B83" s="15"/>
      <c r="C83" s="15">
        <v>2977</v>
      </c>
      <c r="D83" s="15"/>
      <c r="E83" s="15"/>
      <c r="F83" s="15">
        <v>2978</v>
      </c>
      <c r="G83" s="15"/>
      <c r="H83" s="15"/>
      <c r="I83" s="15"/>
      <c r="J83" s="15"/>
    </row>
    <row r="84" spans="1:10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x14ac:dyDescent="0.3">
      <c r="A85" s="15" t="s">
        <v>8</v>
      </c>
      <c r="B85" s="15"/>
      <c r="C85" s="15">
        <v>2976.8</v>
      </c>
      <c r="D85" s="15"/>
      <c r="E85" s="15"/>
      <c r="F85" s="15">
        <v>2983.6</v>
      </c>
      <c r="G85" s="15"/>
      <c r="H85" s="15"/>
      <c r="I85" s="15"/>
      <c r="J85" s="15"/>
    </row>
    <row r="86" spans="1:10" x14ac:dyDescent="0.3">
      <c r="A86" s="15" t="s">
        <v>9</v>
      </c>
      <c r="B86" s="15"/>
      <c r="C86" s="11">
        <v>1</v>
      </c>
      <c r="D86" s="15"/>
      <c r="E86" s="15"/>
      <c r="F86" s="11">
        <v>13</v>
      </c>
      <c r="G86" s="15"/>
      <c r="H86" s="15"/>
      <c r="I86" s="15"/>
      <c r="J86" s="15"/>
    </row>
    <row r="87" spans="1:10" x14ac:dyDescent="0.3">
      <c r="A87" s="15" t="s">
        <v>10</v>
      </c>
      <c r="B87" s="15"/>
      <c r="C87" s="15">
        <v>10</v>
      </c>
      <c r="D87" s="15"/>
      <c r="E87" s="15"/>
      <c r="F87" s="15">
        <v>7</v>
      </c>
      <c r="G87" s="15"/>
      <c r="H87" s="15"/>
      <c r="I87" s="15"/>
      <c r="J87" s="15"/>
    </row>
    <row r="88" spans="1:10" x14ac:dyDescent="0.3">
      <c r="A88" s="15" t="s">
        <v>422</v>
      </c>
      <c r="B88" s="15"/>
      <c r="C88" s="15">
        <v>4.5599999999999996</v>
      </c>
      <c r="D88" s="15"/>
      <c r="E88" s="15"/>
      <c r="F88" s="15">
        <v>2.12</v>
      </c>
      <c r="G88" s="15"/>
      <c r="H88" s="15"/>
      <c r="I88" s="15"/>
      <c r="J88" s="15"/>
    </row>
    <row r="89" spans="1:10" x14ac:dyDescent="0.3">
      <c r="A89" s="15"/>
      <c r="B89" s="15"/>
      <c r="C89" s="13" t="s">
        <v>128</v>
      </c>
      <c r="D89" s="15"/>
      <c r="E89" s="15"/>
      <c r="F89" s="13" t="s">
        <v>265</v>
      </c>
      <c r="G89" s="15"/>
      <c r="H89" s="15"/>
      <c r="I89" s="15"/>
      <c r="J89" s="15"/>
    </row>
    <row r="90" spans="1:10" s="36" customFormat="1" x14ac:dyDescent="0.3">
      <c r="C90" s="12"/>
      <c r="F90" s="12"/>
    </row>
    <row r="91" spans="1:10" x14ac:dyDescent="0.3">
      <c r="A91" s="38" t="s">
        <v>266</v>
      </c>
      <c r="B91" s="38"/>
      <c r="C91" s="38"/>
      <c r="D91" s="38"/>
      <c r="E91" s="38"/>
      <c r="F91" s="38"/>
      <c r="G91" s="38"/>
      <c r="H91" s="38"/>
      <c r="I91" s="15"/>
      <c r="J91" s="15"/>
    </row>
    <row r="92" spans="1:10" x14ac:dyDescent="0.3">
      <c r="A92" s="38" t="s">
        <v>44</v>
      </c>
      <c r="B92" s="38"/>
      <c r="C92" s="38"/>
      <c r="D92" s="63" t="s">
        <v>425</v>
      </c>
      <c r="E92" s="64"/>
      <c r="F92" s="64"/>
      <c r="G92" s="64"/>
      <c r="H92" s="64"/>
      <c r="I92" s="15"/>
      <c r="J92" s="15"/>
    </row>
    <row r="93" spans="1:10" x14ac:dyDescent="0.3">
      <c r="A93" s="38"/>
      <c r="B93" s="38"/>
      <c r="C93" s="38" t="s">
        <v>119</v>
      </c>
      <c r="D93" s="38"/>
      <c r="E93" s="38"/>
      <c r="F93" s="38" t="s">
        <v>119</v>
      </c>
      <c r="G93" s="38"/>
      <c r="H93" s="38"/>
      <c r="I93" s="15"/>
      <c r="J93" s="15"/>
    </row>
    <row r="94" spans="1:10" x14ac:dyDescent="0.3">
      <c r="A94" s="38">
        <v>1</v>
      </c>
      <c r="B94" s="38"/>
      <c r="C94" s="38">
        <v>2987</v>
      </c>
      <c r="D94" s="38"/>
      <c r="E94" s="38"/>
      <c r="F94" s="38">
        <v>2980</v>
      </c>
      <c r="G94" s="38"/>
      <c r="H94" s="38"/>
      <c r="I94" s="15"/>
      <c r="J94" s="15"/>
    </row>
    <row r="95" spans="1:10" x14ac:dyDescent="0.3">
      <c r="A95" s="38">
        <v>2</v>
      </c>
      <c r="B95" s="38"/>
      <c r="C95" s="39" t="s">
        <v>42</v>
      </c>
      <c r="D95" s="38"/>
      <c r="E95" s="38"/>
      <c r="F95" s="38">
        <v>2987</v>
      </c>
      <c r="G95" s="38"/>
      <c r="H95" s="38"/>
      <c r="I95" s="15"/>
      <c r="J95" s="15"/>
    </row>
    <row r="96" spans="1:10" x14ac:dyDescent="0.3">
      <c r="A96" s="38">
        <v>3</v>
      </c>
      <c r="B96" s="38"/>
      <c r="C96" s="39" t="s">
        <v>42</v>
      </c>
      <c r="D96" s="38"/>
      <c r="E96" s="38"/>
      <c r="F96" s="38">
        <v>2988</v>
      </c>
      <c r="G96" s="38"/>
      <c r="H96" s="38"/>
      <c r="I96" s="15"/>
      <c r="J96" s="15"/>
    </row>
    <row r="97" spans="1:10" x14ac:dyDescent="0.3">
      <c r="A97" s="38">
        <v>4</v>
      </c>
      <c r="B97" s="38"/>
      <c r="C97" s="39" t="s">
        <v>42</v>
      </c>
      <c r="D97" s="38"/>
      <c r="E97" s="38"/>
      <c r="F97" s="38">
        <v>2981</v>
      </c>
      <c r="G97" s="38"/>
      <c r="H97" s="38"/>
      <c r="I97" s="15"/>
      <c r="J97" s="15"/>
    </row>
    <row r="98" spans="1:10" x14ac:dyDescent="0.3">
      <c r="A98" s="38">
        <v>5</v>
      </c>
      <c r="B98" s="38"/>
      <c r="C98" s="38">
        <v>2977</v>
      </c>
      <c r="D98" s="38"/>
      <c r="E98" s="38"/>
      <c r="F98" s="38">
        <v>2977</v>
      </c>
      <c r="G98" s="38"/>
      <c r="H98" s="38"/>
      <c r="I98" s="15"/>
      <c r="J98" s="15"/>
    </row>
    <row r="99" spans="1:10" x14ac:dyDescent="0.3">
      <c r="A99" s="38"/>
      <c r="B99" s="38"/>
      <c r="C99" s="38"/>
      <c r="D99" s="38"/>
      <c r="E99" s="38"/>
      <c r="F99" s="38"/>
      <c r="G99" s="38"/>
      <c r="H99" s="38"/>
      <c r="I99" s="15"/>
      <c r="J99" s="15"/>
    </row>
    <row r="100" spans="1:10" x14ac:dyDescent="0.3">
      <c r="A100" s="38" t="s">
        <v>267</v>
      </c>
      <c r="B100" s="38"/>
      <c r="C100" s="43">
        <f>AVERAGE(C94:C98)</f>
        <v>2982</v>
      </c>
      <c r="D100" s="44" t="s">
        <v>268</v>
      </c>
      <c r="E100" s="44" t="s">
        <v>269</v>
      </c>
      <c r="F100" s="38">
        <f>AVERAGE(F94:F98)</f>
        <v>2982.6</v>
      </c>
      <c r="G100" s="38"/>
      <c r="H100" s="38"/>
      <c r="I100" s="15"/>
      <c r="J100" s="15"/>
    </row>
    <row r="101" spans="1:10" x14ac:dyDescent="0.3">
      <c r="A101" s="38" t="s">
        <v>9</v>
      </c>
      <c r="B101" s="38"/>
      <c r="C101" s="38">
        <f>D101-E101</f>
        <v>10</v>
      </c>
      <c r="D101" s="44">
        <f>MAX(C94:C98)</f>
        <v>2987</v>
      </c>
      <c r="E101" s="44">
        <f>MIN(C94:C98)</f>
        <v>2977</v>
      </c>
      <c r="F101" s="38">
        <f>G101-H101</f>
        <v>11</v>
      </c>
      <c r="G101" s="44">
        <f>MAX(F94:F98)</f>
        <v>2988</v>
      </c>
      <c r="H101" s="44">
        <f>MIN(F94:F98)</f>
        <v>2977</v>
      </c>
      <c r="I101" s="15"/>
      <c r="J101" s="15"/>
    </row>
    <row r="102" spans="1:10" x14ac:dyDescent="0.3">
      <c r="A102" s="38" t="s">
        <v>270</v>
      </c>
      <c r="B102" s="38"/>
      <c r="C102" s="45">
        <f>STDEV(C94,C95,C96,C97,C98)</f>
        <v>7.0710678118654755</v>
      </c>
      <c r="D102" s="38"/>
      <c r="E102" s="38"/>
      <c r="F102" s="45">
        <f>STDEV(F94,F95,F96,F97,F98)</f>
        <v>4.7222875812470377</v>
      </c>
      <c r="G102" s="38"/>
      <c r="H102" s="38"/>
      <c r="I102" s="15"/>
      <c r="J102" s="15"/>
    </row>
    <row r="103" spans="1:10" x14ac:dyDescent="0.3">
      <c r="A103" s="38" t="s">
        <v>271</v>
      </c>
      <c r="B103" s="46"/>
      <c r="C103" s="47">
        <v>5.875</v>
      </c>
      <c r="D103" s="38"/>
      <c r="E103" s="38"/>
      <c r="F103" s="38">
        <v>8.3125</v>
      </c>
      <c r="G103" s="38"/>
      <c r="H103" s="38"/>
      <c r="I103" s="15"/>
      <c r="J103" s="15"/>
    </row>
    <row r="104" spans="1:10" x14ac:dyDescent="0.3">
      <c r="A104" s="38" t="s">
        <v>272</v>
      </c>
      <c r="B104" s="38"/>
      <c r="C104" s="47">
        <v>7.875</v>
      </c>
      <c r="D104" s="38"/>
      <c r="E104" s="38"/>
      <c r="F104" s="43">
        <v>15</v>
      </c>
      <c r="G104" s="38"/>
      <c r="H104" s="38"/>
      <c r="I104" s="15"/>
      <c r="J104" s="15"/>
    </row>
    <row r="105" spans="1:10" x14ac:dyDescent="0.3">
      <c r="A105" s="38"/>
      <c r="B105" s="38"/>
      <c r="C105" s="38" t="s">
        <v>273</v>
      </c>
      <c r="D105" s="38"/>
      <c r="E105" s="38"/>
      <c r="F105" s="38" t="s">
        <v>274</v>
      </c>
      <c r="G105" s="38"/>
      <c r="H105" s="38"/>
      <c r="I105" s="15"/>
      <c r="J105" s="15"/>
    </row>
    <row r="106" spans="1:10" s="36" customFormat="1" x14ac:dyDescent="0.3">
      <c r="A106" s="38"/>
      <c r="B106" s="38"/>
      <c r="C106" s="38"/>
      <c r="D106" s="38"/>
      <c r="E106" s="38"/>
      <c r="F106" s="38"/>
      <c r="G106" s="38"/>
      <c r="H106" s="38"/>
    </row>
    <row r="107" spans="1:10" x14ac:dyDescent="0.3">
      <c r="A107" s="15" t="s">
        <v>275</v>
      </c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x14ac:dyDescent="0.3">
      <c r="A108" s="15" t="s">
        <v>44</v>
      </c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x14ac:dyDescent="0.3">
      <c r="A109" s="15"/>
      <c r="B109" s="15"/>
      <c r="C109" s="15" t="s">
        <v>119</v>
      </c>
      <c r="D109" s="15"/>
      <c r="E109" s="15"/>
      <c r="F109" s="15" t="s">
        <v>119</v>
      </c>
      <c r="G109" s="15"/>
      <c r="H109" s="15"/>
      <c r="I109" s="15"/>
      <c r="J109" s="15"/>
    </row>
    <row r="110" spans="1:10" x14ac:dyDescent="0.3">
      <c r="A110" s="15">
        <v>1</v>
      </c>
      <c r="B110" s="15"/>
      <c r="C110" s="15">
        <v>2976</v>
      </c>
      <c r="D110" s="15"/>
      <c r="E110" s="15"/>
      <c r="F110" s="15">
        <v>2985</v>
      </c>
      <c r="G110" s="15"/>
      <c r="H110" s="15"/>
      <c r="I110" s="15"/>
      <c r="J110" s="15"/>
    </row>
    <row r="111" spans="1:10" x14ac:dyDescent="0.3">
      <c r="A111" s="15">
        <v>2</v>
      </c>
      <c r="B111" s="15"/>
      <c r="C111" s="15">
        <v>2976</v>
      </c>
      <c r="D111" s="15"/>
      <c r="E111" s="15"/>
      <c r="F111" s="27"/>
      <c r="G111" s="18">
        <v>3000</v>
      </c>
      <c r="H111" s="15"/>
      <c r="I111" s="15"/>
      <c r="J111" s="15"/>
    </row>
    <row r="112" spans="1:10" x14ac:dyDescent="0.3">
      <c r="A112" s="15">
        <v>3</v>
      </c>
      <c r="B112" s="15"/>
      <c r="C112" s="15">
        <v>2975</v>
      </c>
      <c r="D112" s="15"/>
      <c r="E112" s="15"/>
      <c r="F112" s="15">
        <v>2988</v>
      </c>
      <c r="G112" s="15"/>
      <c r="H112" s="15"/>
      <c r="I112" s="15"/>
      <c r="J112" s="15"/>
    </row>
    <row r="113" spans="1:10" x14ac:dyDescent="0.3">
      <c r="A113" s="15">
        <v>4</v>
      </c>
      <c r="B113" s="15"/>
      <c r="C113" s="15"/>
      <c r="D113" s="18">
        <v>2987</v>
      </c>
      <c r="E113" s="15"/>
      <c r="F113" s="27"/>
      <c r="G113" s="18">
        <v>2997</v>
      </c>
      <c r="H113" s="15"/>
      <c r="I113" s="15"/>
      <c r="J113" s="15"/>
    </row>
    <row r="114" spans="1:10" x14ac:dyDescent="0.3">
      <c r="A114" s="15">
        <v>5</v>
      </c>
      <c r="B114" s="15"/>
      <c r="C114" s="15">
        <v>2976</v>
      </c>
      <c r="D114" s="15"/>
      <c r="E114" s="15"/>
      <c r="F114" s="15">
        <v>2987</v>
      </c>
      <c r="G114" s="15"/>
      <c r="H114" s="15"/>
      <c r="I114" s="15"/>
      <c r="J114" s="15"/>
    </row>
    <row r="115" spans="1:10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x14ac:dyDescent="0.3">
      <c r="A116" s="15" t="s">
        <v>267</v>
      </c>
      <c r="B116" s="15"/>
      <c r="C116" s="24">
        <f>AVERAGE(C110:C114)</f>
        <v>2975.75</v>
      </c>
      <c r="D116" s="25" t="s">
        <v>268</v>
      </c>
      <c r="E116" s="25" t="s">
        <v>269</v>
      </c>
      <c r="F116" s="24">
        <f>AVERAGE(F110:F114)</f>
        <v>2986.6666666666665</v>
      </c>
      <c r="G116" s="15"/>
      <c r="H116" s="15"/>
      <c r="I116" s="15"/>
      <c r="J116" s="15"/>
    </row>
    <row r="117" spans="1:10" x14ac:dyDescent="0.3">
      <c r="A117" s="15" t="s">
        <v>9</v>
      </c>
      <c r="B117" s="15"/>
      <c r="C117" s="15">
        <f>D117-E117</f>
        <v>1</v>
      </c>
      <c r="D117" s="25">
        <f>MAX(C110:C114)</f>
        <v>2976</v>
      </c>
      <c r="E117" s="25">
        <f>MIN(C110:C114)</f>
        <v>2975</v>
      </c>
      <c r="F117" s="15">
        <f>G117-H117</f>
        <v>3</v>
      </c>
      <c r="G117" s="25">
        <f>MAX(F110:F114)</f>
        <v>2988</v>
      </c>
      <c r="H117" s="25">
        <f>MIN(F110:F114)</f>
        <v>2985</v>
      </c>
      <c r="I117" s="15"/>
      <c r="J117" s="15"/>
    </row>
    <row r="118" spans="1:10" x14ac:dyDescent="0.3">
      <c r="A118" s="15" t="s">
        <v>9</v>
      </c>
      <c r="B118" s="15"/>
      <c r="C118" s="28">
        <v>12</v>
      </c>
      <c r="D118" s="25"/>
      <c r="E118" s="25"/>
      <c r="F118" s="28">
        <v>15</v>
      </c>
      <c r="G118" s="25"/>
      <c r="H118" s="25"/>
      <c r="I118" s="15"/>
      <c r="J118" s="15"/>
    </row>
    <row r="119" spans="1:10" x14ac:dyDescent="0.3">
      <c r="A119" s="15" t="s">
        <v>270</v>
      </c>
      <c r="B119" s="15"/>
      <c r="C119" s="26">
        <f>STDEV(C110,C111,C112,C113,C114)</f>
        <v>0.5</v>
      </c>
      <c r="D119" s="15"/>
      <c r="E119" s="15"/>
      <c r="F119" s="26">
        <f>STDEV(F110,F111,F112,F113,F114)</f>
        <v>1.5275252316519465</v>
      </c>
      <c r="G119" s="15"/>
      <c r="H119" s="15"/>
      <c r="I119" s="15"/>
      <c r="J119" s="15"/>
    </row>
    <row r="120" spans="1:10" x14ac:dyDescent="0.3">
      <c r="A120" s="15" t="s">
        <v>271</v>
      </c>
      <c r="B120" s="15"/>
      <c r="C120" s="13">
        <v>8.25</v>
      </c>
      <c r="D120" s="15"/>
      <c r="E120" s="15"/>
      <c r="F120" s="13">
        <v>6.25</v>
      </c>
      <c r="G120" s="15"/>
      <c r="H120" s="15"/>
      <c r="I120" s="15"/>
      <c r="J120" s="15"/>
    </row>
    <row r="121" spans="1:10" x14ac:dyDescent="0.3">
      <c r="A121" s="15" t="s">
        <v>272</v>
      </c>
      <c r="B121" s="15"/>
      <c r="C121" s="15">
        <v>6.875</v>
      </c>
      <c r="D121" s="15"/>
      <c r="E121" s="15"/>
      <c r="F121" s="15">
        <v>3.5</v>
      </c>
      <c r="G121" s="15"/>
      <c r="H121" s="15"/>
      <c r="I121" s="15"/>
      <c r="J121" s="15"/>
    </row>
    <row r="122" spans="1:10" x14ac:dyDescent="0.3">
      <c r="A122" s="15"/>
      <c r="B122" s="15"/>
      <c r="C122" s="13" t="s">
        <v>238</v>
      </c>
      <c r="D122" s="15"/>
      <c r="E122" s="15"/>
      <c r="F122" s="13" t="s">
        <v>276</v>
      </c>
      <c r="G122" s="15"/>
      <c r="H122" s="15"/>
      <c r="I122" s="15"/>
      <c r="J122" s="15"/>
    </row>
    <row r="123" spans="1:10" s="36" customFormat="1" x14ac:dyDescent="0.3">
      <c r="C123" s="12"/>
      <c r="F123" s="12"/>
    </row>
    <row r="124" spans="1:10" x14ac:dyDescent="0.3">
      <c r="A124" s="15" t="s">
        <v>277</v>
      </c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x14ac:dyDescent="0.3">
      <c r="A125" s="15" t="s">
        <v>74</v>
      </c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x14ac:dyDescent="0.3">
      <c r="A126" s="15"/>
      <c r="B126" s="15"/>
      <c r="C126" s="15" t="s">
        <v>119</v>
      </c>
      <c r="D126" s="15"/>
      <c r="E126" s="15"/>
      <c r="F126" s="15" t="s">
        <v>119</v>
      </c>
      <c r="G126" s="15"/>
      <c r="H126" s="15"/>
      <c r="I126" s="15"/>
      <c r="J126" s="15"/>
    </row>
    <row r="127" spans="1:10" x14ac:dyDescent="0.3">
      <c r="A127" s="15">
        <v>1</v>
      </c>
      <c r="B127" s="15"/>
      <c r="C127" s="27"/>
      <c r="D127" s="18">
        <v>2938</v>
      </c>
      <c r="E127" s="15"/>
      <c r="F127" s="19">
        <v>2997</v>
      </c>
      <c r="G127" s="15"/>
      <c r="H127" s="15"/>
      <c r="I127" s="15"/>
      <c r="J127" s="15"/>
    </row>
    <row r="128" spans="1:10" x14ac:dyDescent="0.3">
      <c r="A128" s="15">
        <v>2</v>
      </c>
      <c r="B128" s="15"/>
      <c r="C128" s="15">
        <v>2977</v>
      </c>
      <c r="D128" s="15"/>
      <c r="E128" s="15"/>
      <c r="F128" s="15">
        <v>2988</v>
      </c>
      <c r="G128" s="15"/>
      <c r="H128" s="15"/>
      <c r="I128" s="15"/>
      <c r="J128" s="15"/>
    </row>
    <row r="129" spans="1:10" x14ac:dyDescent="0.3">
      <c r="A129" s="15">
        <v>3</v>
      </c>
      <c r="B129" s="15"/>
      <c r="C129" s="15">
        <v>2972</v>
      </c>
      <c r="D129" s="15"/>
      <c r="E129" s="15"/>
      <c r="F129" s="15">
        <v>2987</v>
      </c>
      <c r="G129" s="15"/>
      <c r="H129" s="15"/>
      <c r="I129" s="15"/>
      <c r="J129" s="15"/>
    </row>
    <row r="130" spans="1:10" x14ac:dyDescent="0.3">
      <c r="A130" s="15">
        <v>4</v>
      </c>
      <c r="B130" s="15"/>
      <c r="C130" s="15">
        <v>2984</v>
      </c>
      <c r="D130" s="15"/>
      <c r="E130" s="15"/>
      <c r="F130" s="15">
        <v>2989</v>
      </c>
      <c r="G130" s="15"/>
      <c r="H130" s="15"/>
      <c r="I130" s="15"/>
      <c r="J130" s="15"/>
    </row>
    <row r="131" spans="1:10" x14ac:dyDescent="0.3">
      <c r="A131" s="15">
        <v>5</v>
      </c>
      <c r="B131" s="15"/>
      <c r="C131" s="15">
        <v>2975</v>
      </c>
      <c r="D131" s="15"/>
      <c r="E131" s="15"/>
      <c r="F131" s="15">
        <v>2981</v>
      </c>
      <c r="G131" s="15"/>
      <c r="H131" s="15"/>
      <c r="I131" s="15"/>
      <c r="J131" s="15"/>
    </row>
    <row r="132" spans="1:10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x14ac:dyDescent="0.3">
      <c r="A133" s="15" t="s">
        <v>267</v>
      </c>
      <c r="B133" s="15"/>
      <c r="C133" s="15">
        <f>AVERAGE(C127:C131)</f>
        <v>2977</v>
      </c>
      <c r="D133" s="25" t="s">
        <v>268</v>
      </c>
      <c r="E133" s="25" t="s">
        <v>269</v>
      </c>
      <c r="F133" s="15">
        <f>AVERAGE(F127:F131)</f>
        <v>2988.4</v>
      </c>
      <c r="G133" s="15"/>
      <c r="H133" s="15"/>
      <c r="I133" s="15"/>
      <c r="J133" s="15"/>
    </row>
    <row r="134" spans="1:10" x14ac:dyDescent="0.3">
      <c r="A134" s="15" t="s">
        <v>9</v>
      </c>
      <c r="B134" s="15"/>
      <c r="C134" s="15">
        <f>D134-E134</f>
        <v>12</v>
      </c>
      <c r="D134" s="25">
        <f>MAX(C127:C131)</f>
        <v>2984</v>
      </c>
      <c r="E134" s="25">
        <f>MIN(C127:C131)</f>
        <v>2972</v>
      </c>
      <c r="F134" s="15">
        <f>G134-H134</f>
        <v>16</v>
      </c>
      <c r="G134" s="25">
        <f>MAX(F127:F131)</f>
        <v>2997</v>
      </c>
      <c r="H134" s="25">
        <f>MIN(F127:F131)</f>
        <v>2981</v>
      </c>
      <c r="I134" s="15"/>
      <c r="J134" s="15"/>
    </row>
    <row r="135" spans="1:10" x14ac:dyDescent="0.3">
      <c r="A135" s="15" t="s">
        <v>9</v>
      </c>
      <c r="B135" s="15"/>
      <c r="C135" s="28">
        <v>46</v>
      </c>
      <c r="D135" s="25"/>
      <c r="E135" s="25"/>
      <c r="F135" s="11">
        <v>16</v>
      </c>
      <c r="G135" s="25"/>
      <c r="H135" s="25"/>
      <c r="I135" s="15"/>
      <c r="J135" s="15"/>
    </row>
    <row r="136" spans="1:10" x14ac:dyDescent="0.3">
      <c r="A136" s="15" t="s">
        <v>270</v>
      </c>
      <c r="B136" s="15"/>
      <c r="C136" s="26">
        <f>STDEV(C127,C128,C129,C130,C131)</f>
        <v>5.0990195135927845</v>
      </c>
      <c r="D136" s="15"/>
      <c r="E136" s="15"/>
      <c r="F136" s="26">
        <f>STDEV(F127,F128,F129,F130,F131)</f>
        <v>5.727128425310541</v>
      </c>
      <c r="G136" s="15"/>
      <c r="H136" s="15"/>
      <c r="I136" s="15"/>
      <c r="J136" s="15"/>
    </row>
    <row r="137" spans="1:10" x14ac:dyDescent="0.3">
      <c r="A137" s="15" t="s">
        <v>271</v>
      </c>
      <c r="B137" s="15"/>
      <c r="C137" s="13">
        <v>6.75</v>
      </c>
      <c r="D137" s="15"/>
      <c r="E137" s="15"/>
      <c r="F137" s="13">
        <v>12.5</v>
      </c>
      <c r="G137" s="15"/>
      <c r="H137" s="15"/>
      <c r="I137" s="15"/>
      <c r="J137" s="15"/>
    </row>
    <row r="138" spans="1:10" x14ac:dyDescent="0.3">
      <c r="A138" s="15" t="s">
        <v>272</v>
      </c>
      <c r="B138" s="15"/>
      <c r="C138" s="15">
        <v>10.375</v>
      </c>
      <c r="D138" s="15"/>
      <c r="E138" s="15"/>
      <c r="F138" s="24">
        <v>6</v>
      </c>
      <c r="G138" s="15"/>
      <c r="H138" s="15"/>
      <c r="I138" s="15"/>
      <c r="J138" s="15"/>
    </row>
    <row r="139" spans="1:10" x14ac:dyDescent="0.3">
      <c r="A139" s="15"/>
      <c r="B139" s="15"/>
      <c r="C139" s="13" t="s">
        <v>278</v>
      </c>
      <c r="D139" s="15"/>
      <c r="E139" s="15"/>
      <c r="F139" s="13" t="s">
        <v>279</v>
      </c>
      <c r="G139" s="15"/>
      <c r="H139" s="15"/>
      <c r="I139" s="15"/>
      <c r="J139" s="15"/>
    </row>
    <row r="140" spans="1:10" s="36" customFormat="1" x14ac:dyDescent="0.3">
      <c r="C140" s="12"/>
      <c r="F140" s="12"/>
    </row>
    <row r="141" spans="1:10" x14ac:dyDescent="0.3">
      <c r="A141" s="15" t="s">
        <v>280</v>
      </c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 x14ac:dyDescent="0.3">
      <c r="A142" s="15" t="s">
        <v>74</v>
      </c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 x14ac:dyDescent="0.3">
      <c r="A143" s="15"/>
      <c r="B143" s="15"/>
      <c r="C143" s="15" t="s">
        <v>119</v>
      </c>
      <c r="D143" s="15"/>
      <c r="E143" s="15"/>
      <c r="F143" s="15" t="s">
        <v>119</v>
      </c>
      <c r="G143" s="15"/>
      <c r="H143" s="15"/>
      <c r="I143" s="15"/>
      <c r="J143" s="15"/>
    </row>
    <row r="144" spans="1:10" x14ac:dyDescent="0.3">
      <c r="A144" s="15">
        <v>1</v>
      </c>
      <c r="B144" s="15"/>
      <c r="C144" s="15">
        <v>2976</v>
      </c>
      <c r="D144" s="15"/>
      <c r="E144" s="15"/>
      <c r="F144" s="15">
        <v>2983</v>
      </c>
      <c r="G144" s="15"/>
      <c r="H144" s="15"/>
      <c r="I144" s="15"/>
      <c r="J144" s="15"/>
    </row>
    <row r="145" spans="1:10" x14ac:dyDescent="0.3">
      <c r="A145" s="15">
        <v>2</v>
      </c>
      <c r="B145" s="15"/>
      <c r="C145" s="15">
        <v>2989</v>
      </c>
      <c r="D145" s="15"/>
      <c r="E145" s="15"/>
      <c r="F145" s="27"/>
      <c r="G145" s="18">
        <v>2947</v>
      </c>
      <c r="H145" s="15"/>
      <c r="I145" s="15"/>
      <c r="J145" s="15"/>
    </row>
    <row r="146" spans="1:10" x14ac:dyDescent="0.3">
      <c r="A146" s="15">
        <v>3</v>
      </c>
      <c r="B146" s="15"/>
      <c r="C146" s="15">
        <v>2995</v>
      </c>
      <c r="D146" s="15"/>
      <c r="E146" s="15"/>
      <c r="F146" s="15">
        <v>2980</v>
      </c>
      <c r="G146" s="15"/>
      <c r="H146" s="15"/>
      <c r="I146" s="15"/>
      <c r="J146" s="15"/>
    </row>
    <row r="147" spans="1:10" x14ac:dyDescent="0.3">
      <c r="A147" s="15">
        <v>4</v>
      </c>
      <c r="B147" s="15"/>
      <c r="C147" s="15">
        <v>2991</v>
      </c>
      <c r="D147" s="15"/>
      <c r="E147" s="15"/>
      <c r="F147" s="15">
        <v>2991</v>
      </c>
      <c r="G147" s="15"/>
      <c r="H147" s="15"/>
      <c r="I147" s="15"/>
      <c r="J147" s="15"/>
    </row>
    <row r="148" spans="1:10" x14ac:dyDescent="0.3">
      <c r="A148" s="15">
        <v>5</v>
      </c>
      <c r="B148" s="15"/>
      <c r="C148" s="15">
        <v>2977</v>
      </c>
      <c r="D148" s="15"/>
      <c r="E148" s="15"/>
      <c r="F148" s="15"/>
      <c r="G148" s="18">
        <v>2965</v>
      </c>
      <c r="H148" s="15"/>
      <c r="I148" s="15"/>
      <c r="J148" s="15"/>
    </row>
    <row r="149" spans="1:10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 x14ac:dyDescent="0.3">
      <c r="A150" s="15" t="s">
        <v>267</v>
      </c>
      <c r="B150" s="15"/>
      <c r="C150" s="15">
        <f>AVERAGE(C144:C148)</f>
        <v>2985.6</v>
      </c>
      <c r="D150" s="25" t="s">
        <v>268</v>
      </c>
      <c r="E150" s="25" t="s">
        <v>269</v>
      </c>
      <c r="F150" s="24">
        <f>AVERAGE(F144:F148)</f>
        <v>2984.6666666666665</v>
      </c>
      <c r="G150" s="15"/>
      <c r="H150" s="15"/>
      <c r="I150" s="15"/>
      <c r="J150" s="15"/>
    </row>
    <row r="151" spans="1:10" x14ac:dyDescent="0.3">
      <c r="A151" s="15" t="s">
        <v>9</v>
      </c>
      <c r="B151" s="15"/>
      <c r="C151" s="15">
        <f>D151-E151</f>
        <v>19</v>
      </c>
      <c r="D151" s="25">
        <f>MAX(C144:C148)</f>
        <v>2995</v>
      </c>
      <c r="E151" s="25">
        <f>MIN(C144:C148)</f>
        <v>2976</v>
      </c>
      <c r="F151" s="15">
        <f>G151-H151</f>
        <v>11</v>
      </c>
      <c r="G151" s="25">
        <f>MAX(F144:F148)</f>
        <v>2991</v>
      </c>
      <c r="H151" s="25">
        <f>MIN(F144:F148)</f>
        <v>2980</v>
      </c>
      <c r="I151" s="15"/>
      <c r="J151" s="15"/>
    </row>
    <row r="152" spans="1:10" x14ac:dyDescent="0.3">
      <c r="A152" s="15" t="s">
        <v>9</v>
      </c>
      <c r="B152" s="15"/>
      <c r="C152" s="11">
        <v>19</v>
      </c>
      <c r="D152" s="25"/>
      <c r="E152" s="25"/>
      <c r="F152" s="28">
        <v>44</v>
      </c>
      <c r="G152" s="25"/>
      <c r="H152" s="25"/>
      <c r="I152" s="15"/>
      <c r="J152" s="15"/>
    </row>
    <row r="153" spans="1:10" x14ac:dyDescent="0.3">
      <c r="A153" s="15" t="s">
        <v>270</v>
      </c>
      <c r="B153" s="15"/>
      <c r="C153" s="26">
        <f>STDEV(C144,C145,C146,C147,C148)</f>
        <v>8.5906926379658124</v>
      </c>
      <c r="D153" s="29"/>
      <c r="E153" s="15"/>
      <c r="F153" s="26">
        <f>STDEV(F144,F145,F146,F147,F148)</f>
        <v>5.6862407030773268</v>
      </c>
      <c r="G153" s="15"/>
      <c r="H153" s="15"/>
      <c r="I153" s="15"/>
      <c r="J153" s="15"/>
    </row>
    <row r="154" spans="1:10" x14ac:dyDescent="0.3">
      <c r="A154" s="15" t="s">
        <v>271</v>
      </c>
      <c r="B154" s="15"/>
      <c r="C154" s="13">
        <v>5.5</v>
      </c>
      <c r="D154" s="15"/>
      <c r="E154" s="15"/>
      <c r="F154" s="13">
        <v>6</v>
      </c>
      <c r="G154" s="15"/>
      <c r="H154" s="15"/>
      <c r="I154" s="15"/>
      <c r="J154" s="15"/>
    </row>
    <row r="155" spans="1:10" x14ac:dyDescent="0.3">
      <c r="A155" s="15" t="s">
        <v>272</v>
      </c>
      <c r="B155" s="15"/>
      <c r="C155" s="26">
        <v>11</v>
      </c>
      <c r="D155" s="15"/>
      <c r="E155" s="15"/>
      <c r="F155" s="15">
        <v>14.125</v>
      </c>
      <c r="G155" s="15"/>
      <c r="H155" s="15"/>
      <c r="I155" s="15"/>
      <c r="J155" s="15"/>
    </row>
    <row r="156" spans="1:10" x14ac:dyDescent="0.3">
      <c r="A156" s="15"/>
      <c r="B156" s="15"/>
      <c r="C156" s="30" t="s">
        <v>281</v>
      </c>
      <c r="D156" s="15"/>
      <c r="E156" s="15"/>
      <c r="F156" s="13" t="s">
        <v>237</v>
      </c>
      <c r="G156" s="15"/>
      <c r="H156" s="15"/>
      <c r="I156" s="15"/>
      <c r="J156" s="15"/>
    </row>
    <row r="157" spans="1:10" s="36" customFormat="1" x14ac:dyDescent="0.3">
      <c r="C157" s="50"/>
      <c r="F157" s="12"/>
    </row>
    <row r="158" spans="1:10" x14ac:dyDescent="0.3">
      <c r="A158" s="38" t="s">
        <v>282</v>
      </c>
      <c r="B158" s="38"/>
      <c r="C158" s="45"/>
      <c r="D158" s="38"/>
      <c r="E158" s="38"/>
      <c r="F158" s="38"/>
      <c r="G158" s="38"/>
      <c r="H158" s="38"/>
      <c r="I158" s="15"/>
      <c r="J158" s="15"/>
    </row>
    <row r="159" spans="1:10" x14ac:dyDescent="0.3">
      <c r="A159" s="38" t="s">
        <v>84</v>
      </c>
      <c r="B159" s="38"/>
      <c r="C159" s="45"/>
      <c r="D159" s="63" t="s">
        <v>425</v>
      </c>
      <c r="E159" s="64"/>
      <c r="F159" s="64"/>
      <c r="G159" s="64"/>
      <c r="H159" s="64"/>
      <c r="I159" s="15"/>
      <c r="J159" s="15"/>
    </row>
    <row r="160" spans="1:10" x14ac:dyDescent="0.3">
      <c r="A160" s="38"/>
      <c r="B160" s="38"/>
      <c r="C160" s="45" t="s">
        <v>119</v>
      </c>
      <c r="D160" s="38"/>
      <c r="E160" s="38"/>
      <c r="F160" s="38" t="s">
        <v>119</v>
      </c>
      <c r="G160" s="38"/>
      <c r="H160" s="38"/>
      <c r="I160" s="15"/>
      <c r="J160" s="15"/>
    </row>
    <row r="161" spans="1:10" x14ac:dyDescent="0.3">
      <c r="A161" s="38">
        <v>1</v>
      </c>
      <c r="B161" s="38"/>
      <c r="C161" s="48">
        <v>2987</v>
      </c>
      <c r="D161" s="38"/>
      <c r="E161" s="38"/>
      <c r="F161" s="38">
        <v>2985</v>
      </c>
      <c r="G161" s="38"/>
      <c r="H161" s="38"/>
      <c r="I161" s="15"/>
      <c r="J161" s="15"/>
    </row>
    <row r="162" spans="1:10" x14ac:dyDescent="0.3">
      <c r="A162" s="38">
        <v>2</v>
      </c>
      <c r="B162" s="38"/>
      <c r="C162" s="48">
        <v>3005</v>
      </c>
      <c r="D162" s="38"/>
      <c r="E162" s="38"/>
      <c r="F162" s="38">
        <v>2994</v>
      </c>
      <c r="G162" s="38"/>
      <c r="H162" s="38"/>
      <c r="I162" s="15"/>
      <c r="J162" s="15"/>
    </row>
    <row r="163" spans="1:10" x14ac:dyDescent="0.3">
      <c r="A163" s="38">
        <v>3</v>
      </c>
      <c r="B163" s="38"/>
      <c r="C163" s="48">
        <v>3000</v>
      </c>
      <c r="D163" s="38"/>
      <c r="E163" s="38"/>
      <c r="F163" s="38">
        <v>2995</v>
      </c>
      <c r="G163" s="38"/>
      <c r="H163" s="38"/>
      <c r="I163" s="15"/>
      <c r="J163" s="15"/>
    </row>
    <row r="164" spans="1:10" x14ac:dyDescent="0.3">
      <c r="A164" s="38">
        <v>4</v>
      </c>
      <c r="B164" s="38"/>
      <c r="C164" s="48">
        <v>2994</v>
      </c>
      <c r="D164" s="38"/>
      <c r="E164" s="38"/>
      <c r="F164" s="39" t="s">
        <v>42</v>
      </c>
      <c r="G164" s="38"/>
      <c r="H164" s="38"/>
      <c r="I164" s="15"/>
      <c r="J164" s="15"/>
    </row>
    <row r="165" spans="1:10" x14ac:dyDescent="0.3">
      <c r="A165" s="38">
        <v>5</v>
      </c>
      <c r="B165" s="38"/>
      <c r="C165" s="48">
        <v>2981</v>
      </c>
      <c r="D165" s="38"/>
      <c r="E165" s="38"/>
      <c r="F165" s="38">
        <v>2976</v>
      </c>
      <c r="G165" s="38"/>
      <c r="H165" s="38"/>
      <c r="I165" s="15"/>
      <c r="J165" s="15"/>
    </row>
    <row r="166" spans="1:10" x14ac:dyDescent="0.3">
      <c r="A166" s="38"/>
      <c r="B166" s="38"/>
      <c r="C166" s="45"/>
      <c r="D166" s="38"/>
      <c r="E166" s="38"/>
      <c r="F166" s="38"/>
      <c r="G166" s="38"/>
      <c r="H166" s="38"/>
      <c r="I166" s="15"/>
      <c r="J166" s="15"/>
    </row>
    <row r="167" spans="1:10" x14ac:dyDescent="0.3">
      <c r="A167" s="38" t="s">
        <v>267</v>
      </c>
      <c r="B167" s="38"/>
      <c r="C167" s="43">
        <v>2985.6</v>
      </c>
      <c r="D167" s="44" t="s">
        <v>268</v>
      </c>
      <c r="E167" s="44" t="s">
        <v>269</v>
      </c>
      <c r="F167" s="43">
        <v>2984.6666666666665</v>
      </c>
      <c r="G167" s="38"/>
      <c r="H167" s="38"/>
      <c r="I167" s="15"/>
      <c r="J167" s="15"/>
    </row>
    <row r="168" spans="1:10" x14ac:dyDescent="0.3">
      <c r="A168" s="38" t="s">
        <v>9</v>
      </c>
      <c r="B168" s="38"/>
      <c r="C168" s="48">
        <f>D168-E168</f>
        <v>24</v>
      </c>
      <c r="D168" s="49">
        <f>MAX(C161:C165)</f>
        <v>3005</v>
      </c>
      <c r="E168" s="44">
        <f>MIN(C161:C165)</f>
        <v>2981</v>
      </c>
      <c r="F168" s="48">
        <f>G168-H168</f>
        <v>19</v>
      </c>
      <c r="G168" s="49">
        <f>MAX(F161:F165)</f>
        <v>2995</v>
      </c>
      <c r="H168" s="44">
        <f>MIN(F161:F165)</f>
        <v>2976</v>
      </c>
      <c r="I168" s="15"/>
      <c r="J168" s="15"/>
    </row>
    <row r="169" spans="1:10" x14ac:dyDescent="0.3">
      <c r="A169" s="38" t="s">
        <v>270</v>
      </c>
      <c r="B169" s="38"/>
      <c r="C169" s="45">
        <f>STDEV(C161,C162,C163,C164,C165)</f>
        <v>9.6591925128346006</v>
      </c>
      <c r="D169" s="38"/>
      <c r="E169" s="38"/>
      <c r="F169" s="45">
        <f>STDEV(F161,F162,F163,F164,F165)</f>
        <v>8.8881944173155887</v>
      </c>
      <c r="G169" s="38"/>
      <c r="H169" s="38"/>
      <c r="I169" s="15"/>
      <c r="J169" s="15"/>
    </row>
    <row r="170" spans="1:10" x14ac:dyDescent="0.3">
      <c r="A170" s="38" t="s">
        <v>271</v>
      </c>
      <c r="B170" s="38"/>
      <c r="C170" s="45">
        <v>5.38</v>
      </c>
      <c r="D170" s="38"/>
      <c r="E170" s="38"/>
      <c r="F170" s="43">
        <v>4</v>
      </c>
      <c r="G170" s="38"/>
      <c r="H170" s="38"/>
      <c r="I170" s="15"/>
      <c r="J170" s="15"/>
    </row>
    <row r="171" spans="1:10" x14ac:dyDescent="0.3">
      <c r="A171" s="38" t="s">
        <v>272</v>
      </c>
      <c r="B171" s="38"/>
      <c r="C171" s="45">
        <v>5.44</v>
      </c>
      <c r="D171" s="38"/>
      <c r="E171" s="38"/>
      <c r="F171" s="38">
        <v>10.5</v>
      </c>
      <c r="G171" s="38"/>
      <c r="H171" s="38"/>
      <c r="I171" s="15"/>
      <c r="J171" s="15"/>
    </row>
    <row r="172" spans="1:10" x14ac:dyDescent="0.3">
      <c r="A172" s="38"/>
      <c r="B172" s="45"/>
      <c r="C172" s="38" t="s">
        <v>283</v>
      </c>
      <c r="D172" s="38"/>
      <c r="E172" s="38"/>
      <c r="F172" s="38" t="s">
        <v>284</v>
      </c>
      <c r="G172" s="38"/>
      <c r="H172" s="38"/>
      <c r="I172" s="15"/>
      <c r="J172" s="15"/>
    </row>
    <row r="173" spans="1:10" s="36" customFormat="1" x14ac:dyDescent="0.3">
      <c r="B173" s="26"/>
      <c r="C173" s="12"/>
      <c r="F173" s="12"/>
    </row>
    <row r="174" spans="1:10" x14ac:dyDescent="0.3">
      <c r="A174" s="38" t="s">
        <v>285</v>
      </c>
      <c r="B174" s="45"/>
      <c r="C174" s="38"/>
      <c r="D174" s="38"/>
      <c r="E174" s="38"/>
      <c r="F174" s="38"/>
      <c r="G174" s="38"/>
      <c r="H174" s="38"/>
      <c r="I174" s="15"/>
      <c r="J174" s="15"/>
    </row>
    <row r="175" spans="1:10" x14ac:dyDescent="0.3">
      <c r="A175" s="38" t="s">
        <v>86</v>
      </c>
      <c r="B175" s="45"/>
      <c r="C175" s="38"/>
      <c r="D175" s="63" t="s">
        <v>425</v>
      </c>
      <c r="E175" s="64"/>
      <c r="F175" s="64"/>
      <c r="G175" s="64"/>
      <c r="H175" s="64"/>
      <c r="I175" s="15"/>
      <c r="J175" s="15"/>
    </row>
    <row r="176" spans="1:10" x14ac:dyDescent="0.3">
      <c r="A176" s="38"/>
      <c r="B176" s="45"/>
      <c r="C176" s="38" t="s">
        <v>119</v>
      </c>
      <c r="D176" s="38"/>
      <c r="E176" s="38"/>
      <c r="F176" s="38" t="s">
        <v>119</v>
      </c>
      <c r="G176" s="38"/>
      <c r="H176" s="38"/>
      <c r="I176" s="15"/>
      <c r="J176" s="15"/>
    </row>
    <row r="177" spans="1:10" x14ac:dyDescent="0.3">
      <c r="A177" s="38">
        <v>1</v>
      </c>
      <c r="B177" s="45"/>
      <c r="C177" s="38">
        <v>2963</v>
      </c>
      <c r="D177" s="38"/>
      <c r="E177" s="38"/>
      <c r="F177" s="38">
        <v>2952</v>
      </c>
      <c r="G177" s="38"/>
      <c r="H177" s="38"/>
      <c r="I177" s="15"/>
      <c r="J177" s="15"/>
    </row>
    <row r="178" spans="1:10" x14ac:dyDescent="0.3">
      <c r="A178" s="38">
        <v>2</v>
      </c>
      <c r="B178" s="45"/>
      <c r="C178" s="39" t="s">
        <v>42</v>
      </c>
      <c r="D178" s="38"/>
      <c r="E178" s="38"/>
      <c r="F178" s="38">
        <v>2953</v>
      </c>
      <c r="G178" s="38"/>
      <c r="H178" s="38"/>
      <c r="I178" s="15"/>
      <c r="J178" s="15"/>
    </row>
    <row r="179" spans="1:10" x14ac:dyDescent="0.3">
      <c r="A179" s="38">
        <v>3</v>
      </c>
      <c r="B179" s="45"/>
      <c r="C179" s="38">
        <v>2957</v>
      </c>
      <c r="D179" s="38"/>
      <c r="E179" s="38"/>
      <c r="F179" s="38">
        <v>2963</v>
      </c>
      <c r="G179" s="38"/>
      <c r="H179" s="38"/>
      <c r="I179" s="15"/>
      <c r="J179" s="15"/>
    </row>
    <row r="180" spans="1:10" x14ac:dyDescent="0.3">
      <c r="A180" s="38">
        <v>4</v>
      </c>
      <c r="B180" s="45"/>
      <c r="C180" s="38">
        <v>2955</v>
      </c>
      <c r="D180" s="38"/>
      <c r="E180" s="38"/>
      <c r="F180" s="38">
        <v>2971</v>
      </c>
      <c r="G180" s="38"/>
      <c r="H180" s="38"/>
      <c r="I180" s="15"/>
      <c r="J180" s="15"/>
    </row>
    <row r="181" spans="1:10" x14ac:dyDescent="0.3">
      <c r="A181" s="38">
        <v>5</v>
      </c>
      <c r="B181" s="45"/>
      <c r="C181" s="38">
        <v>2950</v>
      </c>
      <c r="D181" s="38"/>
      <c r="E181" s="38"/>
      <c r="F181" s="39" t="s">
        <v>42</v>
      </c>
      <c r="G181" s="38"/>
      <c r="H181" s="38"/>
      <c r="I181" s="15"/>
      <c r="J181" s="15"/>
    </row>
    <row r="182" spans="1:10" x14ac:dyDescent="0.3">
      <c r="A182" s="38"/>
      <c r="B182" s="45"/>
      <c r="C182" s="38"/>
      <c r="D182" s="38"/>
      <c r="E182" s="38"/>
      <c r="F182" s="38"/>
      <c r="G182" s="38"/>
      <c r="H182" s="38"/>
      <c r="I182" s="15"/>
      <c r="J182" s="15"/>
    </row>
    <row r="183" spans="1:10" x14ac:dyDescent="0.3">
      <c r="A183" s="38" t="s">
        <v>267</v>
      </c>
      <c r="B183" s="45"/>
      <c r="C183" s="38">
        <v>2985.6</v>
      </c>
      <c r="D183" s="44" t="s">
        <v>268</v>
      </c>
      <c r="E183" s="44" t="s">
        <v>269</v>
      </c>
      <c r="F183" s="38">
        <v>2984.6666666666665</v>
      </c>
      <c r="G183" s="38"/>
      <c r="H183" s="38"/>
      <c r="I183" s="15"/>
      <c r="J183" s="15"/>
    </row>
    <row r="184" spans="1:10" x14ac:dyDescent="0.3">
      <c r="A184" s="38" t="s">
        <v>9</v>
      </c>
      <c r="B184" s="45"/>
      <c r="C184" s="38">
        <f>D184-E184</f>
        <v>13</v>
      </c>
      <c r="D184" s="44">
        <f>MAX(C177:C181)</f>
        <v>2963</v>
      </c>
      <c r="E184" s="44">
        <f>MIN(C177:C181)</f>
        <v>2950</v>
      </c>
      <c r="F184" s="38">
        <f>G184-H184</f>
        <v>19</v>
      </c>
      <c r="G184" s="44">
        <f>MAX(F177:F181)</f>
        <v>2971</v>
      </c>
      <c r="H184" s="44">
        <f>MIN(F177:F181)</f>
        <v>2952</v>
      </c>
      <c r="I184" s="15"/>
      <c r="J184" s="15"/>
    </row>
    <row r="185" spans="1:10" x14ac:dyDescent="0.3">
      <c r="A185" s="38" t="s">
        <v>270</v>
      </c>
      <c r="B185" s="45"/>
      <c r="C185" s="38">
        <f>STDEV(C177,C178,C179,C180,C181)</f>
        <v>5.3774219349672263</v>
      </c>
      <c r="D185" s="38"/>
      <c r="E185" s="38"/>
      <c r="F185" s="48">
        <f>STDEV(F177,F178,F179,F180,F181)</f>
        <v>8.9953691790090904</v>
      </c>
      <c r="G185" s="38"/>
      <c r="H185" s="38"/>
      <c r="I185" s="15"/>
      <c r="J185" s="15"/>
    </row>
    <row r="186" spans="1:10" x14ac:dyDescent="0.3">
      <c r="A186" s="38" t="s">
        <v>271</v>
      </c>
      <c r="B186" s="45"/>
      <c r="C186" s="38">
        <v>4.88</v>
      </c>
      <c r="D186" s="38"/>
      <c r="E186" s="38"/>
      <c r="F186" s="38">
        <v>6.25</v>
      </c>
      <c r="G186" s="38"/>
      <c r="H186" s="38"/>
      <c r="I186" s="15"/>
      <c r="J186" s="15"/>
    </row>
    <row r="187" spans="1:10" x14ac:dyDescent="0.3">
      <c r="A187" s="38" t="s">
        <v>272</v>
      </c>
      <c r="B187" s="45"/>
      <c r="C187" s="38">
        <v>5.25</v>
      </c>
      <c r="D187" s="38"/>
      <c r="E187" s="38"/>
      <c r="F187" s="38">
        <v>2.13</v>
      </c>
      <c r="G187" s="38"/>
      <c r="H187" s="38"/>
      <c r="I187" s="15"/>
      <c r="J187" s="15"/>
    </row>
    <row r="188" spans="1:10" x14ac:dyDescent="0.3">
      <c r="A188" s="38"/>
      <c r="B188" s="45"/>
      <c r="C188" s="38" t="s">
        <v>286</v>
      </c>
      <c r="D188" s="38"/>
      <c r="E188" s="38"/>
      <c r="F188" s="38" t="s">
        <v>276</v>
      </c>
      <c r="G188" s="38"/>
      <c r="H188" s="38"/>
      <c r="I188" s="15"/>
      <c r="J188" s="15"/>
    </row>
    <row r="189" spans="1:10" s="36" customFormat="1" x14ac:dyDescent="0.3">
      <c r="B189" s="26"/>
      <c r="C189" s="12"/>
      <c r="F189" s="12"/>
    </row>
    <row r="190" spans="1:10" x14ac:dyDescent="0.3">
      <c r="A190" s="15" t="s">
        <v>287</v>
      </c>
      <c r="B190" s="26"/>
      <c r="C190" s="15"/>
      <c r="D190" s="15"/>
      <c r="E190" s="15"/>
      <c r="F190" s="15"/>
      <c r="G190" s="15"/>
      <c r="H190" s="15"/>
      <c r="I190" s="15"/>
      <c r="J190" s="15"/>
    </row>
    <row r="191" spans="1:10" x14ac:dyDescent="0.3">
      <c r="A191" s="15" t="s">
        <v>89</v>
      </c>
      <c r="B191" s="26"/>
      <c r="C191" s="15"/>
      <c r="D191" s="15"/>
      <c r="E191" s="15"/>
      <c r="F191" s="15"/>
      <c r="G191" s="15"/>
      <c r="H191" s="15"/>
      <c r="I191" s="15"/>
      <c r="J191" s="15"/>
    </row>
    <row r="192" spans="1:10" x14ac:dyDescent="0.3">
      <c r="A192" s="15"/>
      <c r="B192" s="26"/>
      <c r="C192" s="15" t="s">
        <v>119</v>
      </c>
      <c r="D192" s="15"/>
      <c r="E192" s="15"/>
      <c r="F192" s="15" t="s">
        <v>119</v>
      </c>
      <c r="G192" s="15"/>
      <c r="H192" s="15"/>
      <c r="I192" s="15"/>
      <c r="J192" s="15"/>
    </row>
    <row r="193" spans="1:10" x14ac:dyDescent="0.3">
      <c r="A193" s="15">
        <v>1</v>
      </c>
      <c r="B193" s="26"/>
      <c r="C193" s="15">
        <v>2966</v>
      </c>
      <c r="D193" s="15"/>
      <c r="E193" s="15"/>
      <c r="F193" s="15">
        <v>2985</v>
      </c>
      <c r="G193" s="15"/>
      <c r="H193" s="15"/>
      <c r="I193" s="15"/>
      <c r="J193" s="15"/>
    </row>
    <row r="194" spans="1:10" x14ac:dyDescent="0.3">
      <c r="A194" s="15">
        <v>2</v>
      </c>
      <c r="B194" s="26"/>
      <c r="C194" s="15">
        <v>2954</v>
      </c>
      <c r="D194" s="15"/>
      <c r="E194" s="15"/>
      <c r="F194" s="15">
        <v>2994</v>
      </c>
      <c r="G194" s="15"/>
      <c r="H194" s="15"/>
      <c r="I194" s="15"/>
      <c r="J194" s="15"/>
    </row>
    <row r="195" spans="1:10" x14ac:dyDescent="0.3">
      <c r="A195" s="15">
        <v>3</v>
      </c>
      <c r="B195" s="26"/>
      <c r="C195" s="15">
        <v>2955</v>
      </c>
      <c r="D195" s="15"/>
      <c r="E195" s="15"/>
      <c r="F195" s="15">
        <v>2995</v>
      </c>
      <c r="G195" s="15"/>
      <c r="H195" s="15"/>
      <c r="I195" s="15"/>
      <c r="J195" s="15"/>
    </row>
    <row r="196" spans="1:10" x14ac:dyDescent="0.3">
      <c r="A196" s="15">
        <v>4</v>
      </c>
      <c r="B196" s="26"/>
      <c r="C196" s="15"/>
      <c r="D196" s="18">
        <v>2944</v>
      </c>
      <c r="E196" s="15"/>
      <c r="F196" s="15">
        <v>2967</v>
      </c>
      <c r="G196" s="15"/>
      <c r="H196" s="15"/>
      <c r="I196" s="15"/>
      <c r="J196" s="15"/>
    </row>
    <row r="197" spans="1:10" x14ac:dyDescent="0.3">
      <c r="A197" s="15">
        <v>5</v>
      </c>
      <c r="B197" s="26"/>
      <c r="C197" s="15">
        <v>2954</v>
      </c>
      <c r="D197" s="15"/>
      <c r="E197" s="15"/>
      <c r="F197" s="15">
        <v>2976</v>
      </c>
      <c r="G197" s="15"/>
      <c r="H197" s="15"/>
      <c r="I197" s="15"/>
      <c r="J197" s="15"/>
    </row>
    <row r="198" spans="1:10" x14ac:dyDescent="0.3">
      <c r="A198" s="15"/>
      <c r="B198" s="26"/>
      <c r="C198" s="15"/>
      <c r="D198" s="15"/>
      <c r="E198" s="15"/>
      <c r="F198" s="15"/>
      <c r="G198" s="15"/>
      <c r="H198" s="15"/>
      <c r="I198" s="15"/>
      <c r="J198" s="15"/>
    </row>
    <row r="199" spans="1:10" x14ac:dyDescent="0.3">
      <c r="A199" s="15" t="s">
        <v>267</v>
      </c>
      <c r="B199" s="26"/>
      <c r="C199" s="15">
        <v>2985.6</v>
      </c>
      <c r="D199" s="25" t="s">
        <v>268</v>
      </c>
      <c r="E199" s="25" t="s">
        <v>269</v>
      </c>
      <c r="F199" s="15">
        <v>2984.6666666666665</v>
      </c>
      <c r="G199" s="15"/>
      <c r="H199" s="15"/>
      <c r="I199" s="15"/>
      <c r="J199" s="15"/>
    </row>
    <row r="200" spans="1:10" x14ac:dyDescent="0.3">
      <c r="A200" s="15" t="s">
        <v>9</v>
      </c>
      <c r="B200" s="26"/>
      <c r="C200" s="15">
        <v>24</v>
      </c>
      <c r="D200" s="25">
        <v>3005</v>
      </c>
      <c r="E200" s="25">
        <v>2981</v>
      </c>
      <c r="F200" s="15">
        <v>28</v>
      </c>
      <c r="G200" s="25">
        <v>2995</v>
      </c>
      <c r="H200" s="25">
        <v>2967</v>
      </c>
      <c r="I200" s="15"/>
      <c r="J200" s="15"/>
    </row>
    <row r="201" spans="1:10" x14ac:dyDescent="0.3">
      <c r="A201" s="15" t="s">
        <v>9</v>
      </c>
      <c r="B201" s="26"/>
      <c r="C201" s="28">
        <v>34</v>
      </c>
      <c r="D201" s="25"/>
      <c r="E201" s="25"/>
      <c r="F201" s="11">
        <v>28</v>
      </c>
      <c r="G201" s="25"/>
      <c r="H201" s="25"/>
      <c r="I201" s="15"/>
      <c r="J201" s="15"/>
    </row>
    <row r="202" spans="1:10" x14ac:dyDescent="0.3">
      <c r="A202" s="15" t="s">
        <v>270</v>
      </c>
      <c r="B202" s="26"/>
      <c r="C202" s="26">
        <f>STDEV(C193,C194,C195,C196,C197)</f>
        <v>5.8523499553598128</v>
      </c>
      <c r="D202" s="15"/>
      <c r="E202" s="15"/>
      <c r="F202" s="26">
        <f>STDEV(F193,F194,F195,F196,F197)</f>
        <v>11.970797801316335</v>
      </c>
      <c r="G202" s="15"/>
      <c r="H202" s="15"/>
      <c r="I202" s="15"/>
      <c r="J202" s="15"/>
    </row>
    <row r="203" spans="1:10" x14ac:dyDescent="0.3">
      <c r="A203" s="15" t="s">
        <v>271</v>
      </c>
      <c r="B203" s="15"/>
      <c r="C203" s="13">
        <v>3.63</v>
      </c>
      <c r="D203" s="15"/>
      <c r="E203" s="15"/>
      <c r="F203" s="13">
        <v>1.75</v>
      </c>
      <c r="G203" s="15"/>
      <c r="H203" s="15"/>
      <c r="I203" s="15"/>
      <c r="J203" s="15"/>
    </row>
    <row r="204" spans="1:10" x14ac:dyDescent="0.3">
      <c r="A204" s="19" t="s">
        <v>272</v>
      </c>
      <c r="B204" s="15"/>
      <c r="C204" s="15">
        <v>6.75</v>
      </c>
      <c r="D204" s="15"/>
      <c r="E204" s="15"/>
      <c r="F204" s="15">
        <v>3.88</v>
      </c>
      <c r="G204" s="15"/>
      <c r="H204" s="15"/>
      <c r="I204" s="15"/>
      <c r="J204" s="15"/>
    </row>
    <row r="205" spans="1:10" x14ac:dyDescent="0.3">
      <c r="A205" s="19"/>
      <c r="B205" s="15"/>
      <c r="C205" s="13" t="s">
        <v>288</v>
      </c>
      <c r="D205" s="15"/>
      <c r="E205" s="15"/>
      <c r="F205" s="13" t="s">
        <v>289</v>
      </c>
      <c r="G205" s="15"/>
      <c r="H205" s="15"/>
      <c r="I205" s="15"/>
      <c r="J205" s="15"/>
    </row>
    <row r="206" spans="1:10" x14ac:dyDescent="0.3">
      <c r="A206" s="31" t="s">
        <v>290</v>
      </c>
      <c r="B206" s="18" t="s">
        <v>291</v>
      </c>
      <c r="C206" s="15"/>
      <c r="D206" s="15"/>
      <c r="E206" s="15"/>
      <c r="F206" s="15"/>
      <c r="G206" s="15"/>
      <c r="H206" s="15"/>
      <c r="I206" s="15"/>
      <c r="J206" s="15"/>
    </row>
    <row r="207" spans="1:10" x14ac:dyDescent="0.3">
      <c r="A207" s="32"/>
      <c r="B207" s="18" t="s">
        <v>292</v>
      </c>
      <c r="C207" s="18"/>
      <c r="D207" s="18"/>
      <c r="E207" s="18"/>
      <c r="F207" s="18"/>
      <c r="G207" s="18"/>
      <c r="H207" s="15"/>
      <c r="I207" s="15"/>
      <c r="J207" s="15"/>
    </row>
    <row r="208" spans="1:10" x14ac:dyDescent="0.3">
      <c r="A208" s="15"/>
      <c r="B208" s="18" t="s">
        <v>293</v>
      </c>
      <c r="C208" s="18"/>
      <c r="D208" s="18"/>
      <c r="E208" s="18"/>
      <c r="F208" s="18"/>
      <c r="G208" s="18"/>
      <c r="H208" s="15"/>
      <c r="I208" s="15"/>
      <c r="J208" s="15"/>
    </row>
    <row r="209" spans="1:10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x14ac:dyDescent="0.3">
      <c r="A210" s="57" t="s">
        <v>294</v>
      </c>
      <c r="B210" s="57"/>
      <c r="C210" s="57"/>
      <c r="D210" s="57"/>
      <c r="E210" s="15"/>
      <c r="F210" s="57" t="s">
        <v>295</v>
      </c>
      <c r="G210" s="57"/>
      <c r="H210" s="57"/>
      <c r="I210" s="57"/>
      <c r="J210" s="57"/>
    </row>
    <row r="211" spans="1:10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x14ac:dyDescent="0.3">
      <c r="A212" s="51" t="s">
        <v>296</v>
      </c>
      <c r="B212" s="51"/>
      <c r="C212" s="51"/>
      <c r="D212" s="51"/>
      <c r="E212" s="15"/>
      <c r="F212" s="51" t="s">
        <v>297</v>
      </c>
      <c r="G212" s="51"/>
      <c r="H212" s="51"/>
      <c r="I212" s="51"/>
      <c r="J212" s="51"/>
    </row>
    <row r="213" spans="1:10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</sheetData>
  <sheetProtection algorithmName="SHA-512" hashValue="1fCRuGG9+YIF2V0ra50gifAToKtsO61tWfIYLEXOZuxtceen6cC06CY/jOx+20v1rHzc28+Ga1CGH8YdCJOKvg==" saltValue="B/Hu5u8BkQZAJ1Maig5D8w==" spinCount="100000" sheet="1" objects="1" scenarios="1"/>
  <mergeCells count="33">
    <mergeCell ref="A210:D210"/>
    <mergeCell ref="F210:J210"/>
    <mergeCell ref="A212:D212"/>
    <mergeCell ref="F212:J212"/>
    <mergeCell ref="A1:J1"/>
    <mergeCell ref="B5:G5"/>
    <mergeCell ref="B6:L6"/>
    <mergeCell ref="B7:M7"/>
    <mergeCell ref="B8:M8"/>
    <mergeCell ref="B9:M9"/>
    <mergeCell ref="B10:M10"/>
    <mergeCell ref="B11:M11"/>
    <mergeCell ref="B12:M12"/>
    <mergeCell ref="B13:M13"/>
    <mergeCell ref="B24:M24"/>
    <mergeCell ref="B25:M25"/>
    <mergeCell ref="B26:M26"/>
    <mergeCell ref="D31:H31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D92:H92"/>
    <mergeCell ref="D159:H159"/>
    <mergeCell ref="D175:H175"/>
    <mergeCell ref="L32:N32"/>
    <mergeCell ref="L47:N4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1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25</v>
      </c>
    </row>
    <row r="4" spans="1:1" x14ac:dyDescent="0.3">
      <c r="A4" t="s">
        <v>26</v>
      </c>
    </row>
    <row r="5" spans="1:1" x14ac:dyDescent="0.3">
      <c r="A5" t="s">
        <v>27</v>
      </c>
    </row>
    <row r="8" spans="1:1" x14ac:dyDescent="0.3">
      <c r="A8" s="2" t="s">
        <v>316</v>
      </c>
    </row>
    <row r="9" spans="1:1" x14ac:dyDescent="0.3">
      <c r="A9" s="2" t="s">
        <v>317</v>
      </c>
    </row>
    <row r="10" spans="1:1" x14ac:dyDescent="0.3">
      <c r="A10" s="2" t="s">
        <v>318</v>
      </c>
    </row>
    <row r="11" spans="1:1" x14ac:dyDescent="0.3">
      <c r="A11" s="2" t="s">
        <v>319</v>
      </c>
    </row>
    <row r="12" spans="1:1" x14ac:dyDescent="0.3">
      <c r="A12" s="2" t="s">
        <v>320</v>
      </c>
    </row>
    <row r="13" spans="1:1" x14ac:dyDescent="0.3">
      <c r="A13" s="2" t="s">
        <v>321</v>
      </c>
    </row>
    <row r="14" spans="1:1" x14ac:dyDescent="0.3">
      <c r="A14" s="2" t="s">
        <v>322</v>
      </c>
    </row>
    <row r="15" spans="1:1" x14ac:dyDescent="0.3">
      <c r="A15" s="2" t="s">
        <v>323</v>
      </c>
    </row>
    <row r="16" spans="1:1" x14ac:dyDescent="0.3">
      <c r="A16" s="2" t="s">
        <v>324</v>
      </c>
    </row>
    <row r="17" spans="1:1" x14ac:dyDescent="0.3">
      <c r="A17" s="2" t="s">
        <v>325</v>
      </c>
    </row>
    <row r="18" spans="1:1" x14ac:dyDescent="0.3">
      <c r="A18" s="2" t="s">
        <v>326</v>
      </c>
    </row>
    <row r="19" spans="1:1" x14ac:dyDescent="0.3">
      <c r="A19" s="2" t="s">
        <v>327</v>
      </c>
    </row>
    <row r="20" spans="1:1" x14ac:dyDescent="0.3">
      <c r="A20" s="2" t="s">
        <v>328</v>
      </c>
    </row>
    <row r="21" spans="1:1" x14ac:dyDescent="0.3">
      <c r="A21" s="2"/>
    </row>
  </sheetData>
  <sheetProtection algorithmName="SHA-512" hashValue="yM9Wd0uNFrt+wTQTzFPU2FOHHm9E/t2fWtqEu22Jd7IwBXEEBzDqKN5sTtW/UTPPmGiGcWmcfSB6FnXNrHhWWQ==" saltValue="vpoumejha6iT93QdetO8xw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Tony Shankle</vt:lpstr>
      <vt:lpstr>Dennis Dean 338</vt:lpstr>
      <vt:lpstr>Dennis Dean</vt:lpstr>
      <vt:lpstr>David White</vt:lpstr>
      <vt:lpstr>Ken Faulk</vt:lpstr>
      <vt:lpstr>Greg Micklow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Dean</dc:creator>
  <cp:lastModifiedBy>ALEX</cp:lastModifiedBy>
  <cp:lastPrinted>2019-11-08T16:23:00Z</cp:lastPrinted>
  <dcterms:created xsi:type="dcterms:W3CDTF">2019-10-09T01:21:06Z</dcterms:created>
  <dcterms:modified xsi:type="dcterms:W3CDTF">2019-11-25T20:51:37Z</dcterms:modified>
</cp:coreProperties>
</file>